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86" windowWidth="15180" windowHeight="8175" tabRatio="914" activeTab="0"/>
  </bookViews>
  <sheets>
    <sheet name="System Sizing Worksheet" sheetId="1" r:id="rId1"/>
    <sheet name="CEC Iverters" sheetId="2" r:id="rId2"/>
    <sheet name="CEC Solar Panels" sheetId="3" r:id="rId3"/>
  </sheets>
  <definedNames>
    <definedName name="_xlnm.Print_Titles" localSheetId="1">'CEC Iverters'!$1:$4</definedName>
    <definedName name="_xlnm.Print_Titles" localSheetId="2">'CEC Solar Panels'!$1:$1</definedName>
  </definedNames>
  <calcPr fullCalcOnLoad="1"/>
</workbook>
</file>

<file path=xl/comments1.xml><?xml version="1.0" encoding="utf-8"?>
<comments xmlns="http://schemas.openxmlformats.org/spreadsheetml/2006/main">
  <authors>
    <author>Lloyd Dinkelspiel</author>
  </authors>
  <commentList>
    <comment ref="D6" authorId="0">
      <text>
        <r>
          <rPr>
            <b/>
            <sz val="8"/>
            <rFont val="Tahoma"/>
            <family val="0"/>
          </rPr>
          <t>Enter best guess of annual electrical consumption in kWhs</t>
        </r>
      </text>
    </comment>
    <comment ref="D20" authorId="0">
      <text>
        <r>
          <rPr>
            <b/>
            <sz val="8"/>
            <rFont val="Tahoma"/>
            <family val="2"/>
          </rPr>
          <t xml:space="preserve">Sums monthly electrical consumption Jan through Dec. Protected cell.
</t>
        </r>
      </text>
    </comment>
    <comment ref="K14" authorId="0">
      <text>
        <r>
          <rPr>
            <b/>
            <sz val="8"/>
            <rFont val="Tahoma"/>
            <family val="0"/>
          </rPr>
          <t>Picks larger of Annual Usage or Monthly Usage.  Protected cell.</t>
        </r>
      </text>
    </comment>
    <comment ref="K15" authorId="0">
      <text>
        <r>
          <rPr>
            <b/>
            <sz val="8"/>
            <rFont val="Tahoma"/>
            <family val="0"/>
          </rPr>
          <t>Yearly electrical consumption divided by 12 months for monthly average. Protected cell.</t>
        </r>
      </text>
    </comment>
    <comment ref="K16" authorId="0">
      <text>
        <r>
          <rPr>
            <b/>
            <sz val="8"/>
            <rFont val="Tahoma"/>
            <family val="0"/>
          </rPr>
          <t>Yearly electrical consumption divided by 365. Protected cell.</t>
        </r>
        <r>
          <rPr>
            <sz val="8"/>
            <rFont val="Tahoma"/>
            <family val="0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0"/>
          </rPr>
          <t>Insert desired % of electrical consumption to be obtained from the PV system.</t>
        </r>
      </text>
    </comment>
    <comment ref="G12" authorId="0">
      <text>
        <r>
          <rPr>
            <b/>
            <sz val="8"/>
            <rFont val="Tahoma"/>
            <family val="0"/>
          </rPr>
          <t>Value from calculation. Protected cell.</t>
        </r>
      </text>
    </comment>
    <comment ref="K12" authorId="0">
      <text>
        <r>
          <rPr>
            <b/>
            <sz val="8"/>
            <rFont val="Tahoma"/>
            <family val="0"/>
          </rPr>
          <t>Entered value. Protected cell.</t>
        </r>
      </text>
    </comment>
    <comment ref="I19" authorId="0">
      <text>
        <r>
          <rPr>
            <b/>
            <sz val="8"/>
            <rFont val="Tahoma"/>
            <family val="0"/>
          </rPr>
          <t>Calculated value. Protected cell.</t>
        </r>
      </text>
    </comment>
    <comment ref="G24" authorId="0">
      <text>
        <r>
          <rPr>
            <b/>
            <sz val="8"/>
            <rFont val="Tahoma"/>
            <family val="0"/>
          </rPr>
          <t>Enter data from "Redbook"</t>
        </r>
      </text>
    </comment>
    <comment ref="C28" authorId="0">
      <text>
        <r>
          <rPr>
            <b/>
            <sz val="8"/>
            <rFont val="Tahoma"/>
            <family val="0"/>
          </rPr>
          <t>Calculated Value. Protected cell.</t>
        </r>
      </text>
    </comment>
    <comment ref="G33" authorId="0">
      <text>
        <r>
          <rPr>
            <b/>
            <sz val="8"/>
            <rFont val="Tahoma"/>
            <family val="0"/>
          </rPr>
          <t>Use CEC Input Values.</t>
        </r>
      </text>
    </comment>
    <comment ref="G35" authorId="0">
      <text>
        <r>
          <rPr>
            <b/>
            <sz val="8"/>
            <rFont val="Tahoma"/>
            <family val="0"/>
          </rPr>
          <t>Use CEC Input Values.</t>
        </r>
      </text>
    </comment>
    <comment ref="G42" authorId="0">
      <text>
        <r>
          <rPr>
            <b/>
            <sz val="8"/>
            <rFont val="Tahoma"/>
            <family val="0"/>
          </rPr>
          <t>Use Pathfinder Mapping.</t>
        </r>
      </text>
    </comment>
    <comment ref="G40" authorId="0">
      <text>
        <r>
          <rPr>
            <b/>
            <sz val="8"/>
            <rFont val="Tahoma"/>
            <family val="0"/>
          </rPr>
          <t>Be Honest.</t>
        </r>
      </text>
    </comment>
    <comment ref="I32" authorId="0">
      <text>
        <r>
          <rPr>
            <b/>
            <sz val="8"/>
            <rFont val="Tahoma"/>
            <family val="0"/>
          </rPr>
          <t>From Literature.</t>
        </r>
      </text>
    </comment>
  </commentList>
</comments>
</file>

<file path=xl/sharedStrings.xml><?xml version="1.0" encoding="utf-8"?>
<sst xmlns="http://schemas.openxmlformats.org/spreadsheetml/2006/main" count="1489" uniqueCount="804">
  <si>
    <t>195W HIT Hybrid a-Si/c-Si Solar Cell Module (A3)</t>
  </si>
  <si>
    <t>195W HIT Hybrid a-Si/c-Si Solar Cell Module (A5)</t>
  </si>
  <si>
    <t>200W HIT Hybrid a-Si/c-Si Solar Cell Module (A3)</t>
  </si>
  <si>
    <t>200W HIT Hybrid a-Si/c-Si Solar Cell Module (A5)</t>
  </si>
  <si>
    <t>145W High Efficiency Mono-Crystalline Module With Quick Connect Cables</t>
  </si>
  <si>
    <t>145W PowerMax Monocrystalline Module w/MC Cable Assy</t>
  </si>
  <si>
    <t>110W PowerMax Module</t>
  </si>
  <si>
    <t>155W High Efficiency Mono-Crystalline Module With Quick Connect Cables</t>
  </si>
  <si>
    <t>155W PowerMax Monocrystalline Module w/MC Cable Assy</t>
  </si>
  <si>
    <t>165W High Efficiency Mono-Crystalline Module With Conduit Ready J-Box</t>
  </si>
  <si>
    <t>165W High Efficiency Mono-Crystalline Module With Quick Connect Cables</t>
  </si>
  <si>
    <t>165W PowerMax monocrystalline module</t>
  </si>
  <si>
    <t>165W PowerMax monocrystalline module with Multicontact cable assembly</t>
  </si>
  <si>
    <t>ver 1.0.1 - 05/06/06</t>
  </si>
  <si>
    <t>Determine electricity consumption in kWh per day.</t>
  </si>
  <si>
    <t>Annual Usage (kWh)</t>
  </si>
  <si>
    <t>kWh / year</t>
  </si>
  <si>
    <t>Monthly Usage(kWh)</t>
  </si>
  <si>
    <t>Green Cells are Write Protected</t>
  </si>
  <si>
    <t>kWh / month</t>
  </si>
  <si>
    <t>Derating help page</t>
  </si>
  <si>
    <t>On-line Derating Calculator</t>
  </si>
  <si>
    <t>kWh / day</t>
  </si>
  <si>
    <t>(kWh)</t>
  </si>
  <si>
    <t>Ttl Yearly</t>
  </si>
  <si>
    <t>Determine average sun hours per day.</t>
  </si>
  <si>
    <t>Redbook Web Site</t>
  </si>
  <si>
    <t>Calculate initial PV array size assuming 100% efficiency.</t>
  </si>
  <si>
    <t>PV System Design Capacity (kW)</t>
  </si>
  <si>
    <t>Calculate system inefficiencies / derating factor.</t>
  </si>
  <si>
    <t>Tilt Factor / Orientation Adjusatment</t>
  </si>
  <si>
    <t>.50 - 1.00</t>
  </si>
  <si>
    <t>Calculate array sizing factoring in derating factor.</t>
  </si>
  <si>
    <t>Derating Factor</t>
  </si>
  <si>
    <t>PV Array Installed Kilowatts (DC)</t>
  </si>
  <si>
    <t>Choose a PV Module</t>
  </si>
  <si>
    <t>Make:</t>
  </si>
  <si>
    <t>Model:</t>
  </si>
  <si>
    <t>STC rating (w):</t>
  </si>
  <si>
    <t>CEC rating (w):</t>
  </si>
  <si>
    <t>Determine Number of PV Modules:</t>
  </si>
  <si>
    <t>PV Array Installed Watts (DC)</t>
  </si>
  <si>
    <t>CEC Rating (w)</t>
  </si>
  <si>
    <t>Number of Modules</t>
  </si>
  <si>
    <t>80W High Efficiency Mono-Crystalline Module With Conduit Ready J-Box</t>
  </si>
  <si>
    <t xml:space="preserve">80W PowerMax monocrystalline module </t>
  </si>
  <si>
    <t>175W High Efficiency Mono-Crystalline Module With Conduit Ready J-Box</t>
  </si>
  <si>
    <t>175W High Efficiency Mono-Crystalline Module With Quick Connect Cables</t>
  </si>
  <si>
    <t>175W PowerMax monocrystalline module</t>
  </si>
  <si>
    <t>175W PowerMax monocrystalline module with Multicontact cable assembly</t>
  </si>
  <si>
    <t>85W High Efficiency Mono-Crystalline Module With Conduit Ready J-Box</t>
  </si>
  <si>
    <t>85W PowerMax monocrystalline module</t>
  </si>
  <si>
    <t>50W PowerMax Module</t>
  </si>
  <si>
    <t>55W PowerMax module</t>
  </si>
  <si>
    <t>46W PowerMax Module</t>
  </si>
  <si>
    <t>Solar Integrated Technologies</t>
  </si>
  <si>
    <t>372W Flat Plate Single-Ply Roofing Membrane</t>
  </si>
  <si>
    <t>1488W Flat Plate Single-Ply Roofing Membrane</t>
  </si>
  <si>
    <t>744W Flat Plate Single-Ply Roofing Membrane</t>
  </si>
  <si>
    <t>1632W Flat Plate Single-Ply Roofing Membrane</t>
  </si>
  <si>
    <t>816W Flat Plate Single-Ply Roofing Membrane</t>
  </si>
  <si>
    <t>Sunpower Corporation</t>
  </si>
  <si>
    <t>Electric Load Estimation</t>
  </si>
  <si>
    <t>Array Sizing</t>
  </si>
  <si>
    <t>Avg Monthly</t>
  </si>
  <si>
    <t>Avg Daily</t>
  </si>
  <si>
    <t>% of power to be generated from PV system</t>
  </si>
  <si>
    <t xml:space="preserve">Kilowatt-hrs/day </t>
  </si>
  <si>
    <t>x</t>
  </si>
  <si>
    <t>of prower from PV</t>
  </si>
  <si>
    <t>=</t>
  </si>
  <si>
    <t>PV System Kilowatt-hrs/day</t>
  </si>
  <si>
    <t>Yearly Consumption</t>
  </si>
  <si>
    <t>sun-hours/day</t>
  </si>
  <si>
    <t>÷</t>
  </si>
  <si>
    <t>average peak sun hours/day</t>
  </si>
  <si>
    <t>.80 - 1.05</t>
  </si>
  <si>
    <t>.88 - .96</t>
  </si>
  <si>
    <t>.97 - .995</t>
  </si>
  <si>
    <t>.99 - .997</t>
  </si>
  <si>
    <t>.97-.99</t>
  </si>
  <si>
    <t>.98 - .993</t>
  </si>
  <si>
    <t>.30 - .995</t>
  </si>
  <si>
    <t>.95 - 1.00</t>
  </si>
  <si>
    <t>.70 - 1.00</t>
  </si>
  <si>
    <t>Derating Factors</t>
  </si>
  <si>
    <t>ENTER HISTORICAL ELECTRICAL CONSUMPTION</t>
  </si>
  <si>
    <t>Enter Data Into Yellow Shaded Cells</t>
  </si>
  <si>
    <t>.60 - .75</t>
  </si>
  <si>
    <t>Typ. Range</t>
  </si>
  <si>
    <t>Input Values</t>
  </si>
  <si>
    <t>200W Monocrystalline Module</t>
  </si>
  <si>
    <t>90W Monocrystalline Module</t>
  </si>
  <si>
    <t>210W Monocrystalline Module</t>
  </si>
  <si>
    <t>United Solar Systems Corp.</t>
  </si>
  <si>
    <t>60W Arch. Standing Seam 3J a-Si Module</t>
  </si>
  <si>
    <t>60W Structural Standing Seam 3J a-Si Module, Deck-Mounted</t>
  </si>
  <si>
    <t>60W Structural Standing Seam 3J a-Si Module w/J-box, Deck-Mounted</t>
  </si>
  <si>
    <t>64W Arch. Standing Seam 3J a-Si Module</t>
  </si>
  <si>
    <t>64W Structural Standing Seam 3J a-Si Module, Deck-Mounted</t>
  </si>
  <si>
    <t>64W Structural Standing Seam 3J a-Si Module w/J-box, Deck-Mounted</t>
  </si>
  <si>
    <t>17W Shingle 3J a-Si Module</t>
  </si>
  <si>
    <t>120W Arch. Standing Seam 3J a-Si Module</t>
  </si>
  <si>
    <t>120W Structural Standing Seam 3J a-Si Module, Deck-Mounted</t>
  </si>
  <si>
    <t>120W Structural Standing Seam 3J a-Si Module w/J-box, Deck-Mounted</t>
  </si>
  <si>
    <t>128W Arch. Standing Seam 3J a-Si Module</t>
  </si>
  <si>
    <t>128W Structural Standing Seam 3J a-Si Module, Deck-Mounted</t>
  </si>
  <si>
    <t>128W Structural Standing Seam 3J a-Si Module w/J-box, Deck-Mounted</t>
  </si>
  <si>
    <t>64W Field Applied 3J a-Si Laminate, Deck-Mounted</t>
  </si>
  <si>
    <t>128W Field Applied 3J a-Si Laminate, Deck-Mounted</t>
  </si>
  <si>
    <t>58W Field Applied 3J a-Si Laminate, Deck-Mounted</t>
  </si>
  <si>
    <t>116W Field Applied 3J a-Si Laminate, Deck-Mounted</t>
  </si>
  <si>
    <t>87W Field Applied 3J a-Si Laminate, Deck-Mounted</t>
  </si>
  <si>
    <t>15W Shingle 3J a-Si Module</t>
  </si>
  <si>
    <t>29W Field Applied 3J a-Si Laminate, Deck-Mounted</t>
  </si>
  <si>
    <t>31W Field Applied 3J a-Si Laminate</t>
  </si>
  <si>
    <t>120W Structural Standing Seam 3J a-Si Module, Purlin-Mounted</t>
  </si>
  <si>
    <t>120W Structural Standing Seam 3J a-Si Module w/J-box, Purlin-Mounted</t>
  </si>
  <si>
    <t>128W Structural Standing Seam 3J a-Si Module, Purlin-Mounted</t>
  </si>
  <si>
    <t>128W Structural Standing Seam 3J a-Si Module w/J-box, Purlin-Mounted</t>
  </si>
  <si>
    <t>39W Framed Triple-Junction a-Si Module</t>
  </si>
  <si>
    <t>58W a-Si Module with Black Anodized Frame</t>
  </si>
  <si>
    <t>116W a-Si Module with Black Anodized Frame</t>
  </si>
  <si>
    <t>60W Structural Standing Seam 3J a-Si Module, Purlin-Mounted</t>
  </si>
  <si>
    <t>60W Structural Standing Seam 3J a-Si Module w/J-box, Purlin-Mounted</t>
  </si>
  <si>
    <t>60W Framed Triple-Junction a-Si Module</t>
  </si>
  <si>
    <t>62W a-Si Module with Black Anodized Frame</t>
  </si>
  <si>
    <t>62W Field Applied 3J a-Si Laminate</t>
  </si>
  <si>
    <t>124W a-Si Module with Black Anodized Frame</t>
  </si>
  <si>
    <t>124W Field Applied 3J a-Si Laminate</t>
  </si>
  <si>
    <t>32W Framed Triple-Junction a-Si Module</t>
  </si>
  <si>
    <t>64W Structural Standing Seam 3J a-Si Module, Purlin-Mounted</t>
  </si>
  <si>
    <t>&gt; 3kW</t>
  </si>
  <si>
    <t xml:space="preserve">SunPower Corp. </t>
  </si>
  <si>
    <t>&lt; 3kW</t>
  </si>
  <si>
    <t>64W Structural Standing Seam 3J a-Si Module w/J-box, Purlin-Mounted</t>
  </si>
  <si>
    <t>64W Field Applied 3J a-Si Laminate, Purlin-Mounted</t>
  </si>
  <si>
    <t>64W Framed Triple-Junction a-Si Module</t>
  </si>
  <si>
    <t>128W Field Applied 3J a-Si Laminate, Purlin-Mounted</t>
  </si>
  <si>
    <t>68W Arch. Standing Seam 3J a-Si Module</t>
  </si>
  <si>
    <t>68W Field Applied 3J a-Si Laminate</t>
  </si>
  <si>
    <t>68WStructural Standing Seam 3J a-Si Module</t>
  </si>
  <si>
    <t>136W Arch. Standing Seam 3J a-Si Module</t>
  </si>
  <si>
    <t>136W Field Applied 3J a-Si Laminate</t>
  </si>
  <si>
    <t>136W Structural Standing Seam 3J a-Si Module</t>
  </si>
  <si>
    <t>93W Field Applied 3J a-Si Laminate</t>
  </si>
  <si>
    <t>116W Field Applied 3J a-Si Laminate, Purlin-Mounted</t>
  </si>
  <si>
    <t>116W Framed Triple-Junction a-Si Module</t>
  </si>
  <si>
    <t>42W Framed Triple-Junction a-Si Module</t>
  </si>
  <si>
    <t>29W Field Applied 3J a-Si Laminate, Purlin-Mounted</t>
  </si>
  <si>
    <t>58W Field Applied 3J a-Si Laminate, Purlin-Mounted</t>
  </si>
  <si>
    <t>87W Field Applied 3J a-Si Laminate, Purlin-Mounted</t>
  </si>
  <si>
    <t>65W 6V Polycrystalline Module w/MC, Roof Tile Frame</t>
  </si>
  <si>
    <t>65W 12V Polycrystalline Module, universal frame</t>
  </si>
  <si>
    <t>Dunasolar Inc.</t>
  </si>
  <si>
    <t>30W Unframed 2J a-Si Module</t>
  </si>
  <si>
    <t>40W Unframed 2J a-Si Module</t>
  </si>
  <si>
    <t>Energy Photovoltaics, Inc.</t>
  </si>
  <si>
    <t>First Solar, LLC</t>
  </si>
  <si>
    <t>40W Thin-Film CdTe Laminate</t>
  </si>
  <si>
    <t>40W Thin-Film CdTe Module w/ D-channel mounting rails</t>
  </si>
  <si>
    <t>45W Thin Film CdTe laminate</t>
  </si>
  <si>
    <t>45W Thin Film CdTe module with mounting rails</t>
  </si>
  <si>
    <t>50W Thin Film CdTe Module with mounting rails</t>
  </si>
  <si>
    <t>50W/65V Thin Film CdTe laminate</t>
  </si>
  <si>
    <t>50W/65V Thin Film CdTe laminate w/ C-channel mounting rails</t>
  </si>
  <si>
    <t>50W/65V Thin Film CdTe laminate w/ Z-channel mounting rails</t>
  </si>
  <si>
    <t>55W Thin-Film CdTe Laminate</t>
  </si>
  <si>
    <t>55W Thin-Film CdTe Module w/ D-channel mounting rails</t>
  </si>
  <si>
    <t>60W Thin Film CdTe laminate</t>
  </si>
  <si>
    <t>60W Thin Film CdTe module with mounting rails</t>
  </si>
  <si>
    <t xml:space="preserve">PV module nameplate DC rating  </t>
  </si>
  <si>
    <t xml:space="preserve">Mismatch </t>
  </si>
  <si>
    <t xml:space="preserve">Diodes and connections </t>
  </si>
  <si>
    <t xml:space="preserve">DC wiring </t>
  </si>
  <si>
    <t xml:space="preserve">AC wiring </t>
  </si>
  <si>
    <t xml:space="preserve">Soiling </t>
  </si>
  <si>
    <t xml:space="preserve">System availabilty </t>
  </si>
  <si>
    <t xml:space="preserve">Shading </t>
  </si>
  <si>
    <t xml:space="preserve">Sun-tracking </t>
  </si>
  <si>
    <t xml:space="preserve">Age </t>
  </si>
  <si>
    <t>Overall DC to AC derate factor</t>
  </si>
  <si>
    <t>Inverter</t>
  </si>
  <si>
    <t xml:space="preserve">Manufacturer Name </t>
  </si>
  <si>
    <t xml:space="preserve">Description </t>
  </si>
  <si>
    <t xml:space="preserve">(Watts) </t>
  </si>
  <si>
    <t>Approved</t>
  </si>
  <si>
    <t>Built-In</t>
  </si>
  <si>
    <t xml:space="preserve">Meter </t>
  </si>
  <si>
    <t>Notes</t>
  </si>
  <si>
    <t>Alpha Technologies, Inc.</t>
  </si>
  <si>
    <t>Solaris 3500</t>
  </si>
  <si>
    <t>3.5 kW, 240Vax, 96-200Vdc, NEMA-3R, Grid Interactive PV Inverter, LCD, MPPT</t>
  </si>
  <si>
    <t>Yes</t>
  </si>
  <si>
    <t>Solaris 3500 XP</t>
  </si>
  <si>
    <t>3.5 kW, 240 Vac, NEMA-3R, Grid Interactive PV Inverter &amp; Batt. Backed UPS, MPPT</t>
  </si>
  <si>
    <t>Beacon Power Corporation</t>
  </si>
  <si>
    <t>M5</t>
  </si>
  <si>
    <t>5 kW Power Conversion System</t>
  </si>
  <si>
    <t>No</t>
  </si>
  <si>
    <t>Connect Renewable Energy</t>
  </si>
  <si>
    <t>CE 4000</t>
  </si>
  <si>
    <t>3000W Grid Tied, 240Vac, low dc voltage Inverter</t>
  </si>
  <si>
    <t>Fronius USA, LLC</t>
  </si>
  <si>
    <t>IG 2000</t>
  </si>
  <si>
    <t>2000W Grid-tied unit with Integrated Disconnects and Performance Meter</t>
  </si>
  <si>
    <t>IG 2500-LV</t>
  </si>
  <si>
    <t>2350W Grid-tied unit with Integrated Disconnects and Performance Meter</t>
  </si>
  <si>
    <t>IG 3000</t>
  </si>
  <si>
    <t>2700W Grid-tied unit with Integrated Disconnects and Performance Meter</t>
  </si>
  <si>
    <t>IG 4000</t>
  </si>
  <si>
    <t>4000W Grid-tied unit with Integrated Disconnects and Performance Meter</t>
  </si>
  <si>
    <t>IG 4500-LV</t>
  </si>
  <si>
    <t>4500W Grid-tied unit with Integrated Disconnects and Performance Meter</t>
  </si>
  <si>
    <t>IG 5100</t>
  </si>
  <si>
    <t>5100W Grid-tied unit with Integrated Disconnects and Performance Meter</t>
  </si>
  <si>
    <t>GE Energy</t>
  </si>
  <si>
    <t>GEPVb-2500-NA-240</t>
  </si>
  <si>
    <t>2.5 kW Brilliance – DC Disconnect - Display</t>
  </si>
  <si>
    <t>GEPVb-3000-NA-240</t>
  </si>
  <si>
    <t>3.0 kW Brilliance – DC Disconnect - Display</t>
  </si>
  <si>
    <t>GEPVb-3300-NA-208</t>
  </si>
  <si>
    <t>3.3 kW Brilliance – DC Disconnect - Display</t>
  </si>
  <si>
    <t>GEPVb-3300-NA-240</t>
  </si>
  <si>
    <t>GEPVb-3800-NA-240</t>
  </si>
  <si>
    <t>3.8 kW Brilliance – DC Disconnect - Display</t>
  </si>
  <si>
    <t>Magnetek</t>
  </si>
  <si>
    <t>PVI-3000-I-OUTD-US</t>
  </si>
  <si>
    <t>3 kW, 150-600 VDC Utility Interactive Inverter</t>
  </si>
  <si>
    <t>PVI-3000-I-OUTD-US (208V)</t>
  </si>
  <si>
    <t>PVI-3000-I-OUTD-US-F (208V)</t>
  </si>
  <si>
    <t>PVI-3000-I-OUTD-US-F (240V)</t>
  </si>
  <si>
    <t>PVI-3600-OUTD-US-F (208V)</t>
  </si>
  <si>
    <t>3.3 kW, 150-600 VDC Utility Interactive Inverter</t>
  </si>
  <si>
    <t>PVI-3600-OUTD-US-F (240V)</t>
  </si>
  <si>
    <t>3.6 kW, 150-600 VDC Utility Interactive Inverter</t>
  </si>
  <si>
    <t>PVI-3600-US (208V)</t>
  </si>
  <si>
    <t>PVI-3600-US (240V)</t>
  </si>
  <si>
    <t>OutBack Power Systems</t>
  </si>
  <si>
    <t>GVFX 3648</t>
  </si>
  <si>
    <t>3600 W Utility Interactive (w/ battery backup) 48vdc Inverter</t>
  </si>
  <si>
    <t>PV Powered LLC</t>
  </si>
  <si>
    <t>PVP1800</t>
  </si>
  <si>
    <t>1800W Utility Interactive Inverter</t>
  </si>
  <si>
    <t>PVP2000</t>
  </si>
  <si>
    <t>2000W (120Vac) Utility Interactive Inverter</t>
  </si>
  <si>
    <t>PVP2800-208</t>
  </si>
  <si>
    <t>2800W (208Vac) Utility Interactive Inverter</t>
  </si>
  <si>
    <t>PVP2800-240</t>
  </si>
  <si>
    <t>2800W (240Vac) Utility Interactive Inverter</t>
  </si>
  <si>
    <t>PVP2800-XV</t>
  </si>
  <si>
    <t>2800W (240Vac) Utility Interactive Inverter - expanded voltage version</t>
  </si>
  <si>
    <t>PVP2900-208 or PVP2900</t>
  </si>
  <si>
    <t>2900W (208Vac) Utility Interactive Inverter</t>
  </si>
  <si>
    <t>PVP3200-240 or PVP3200</t>
  </si>
  <si>
    <t>3200W (240Vac) Utility Interactive Inverter</t>
  </si>
  <si>
    <t>PVP4600</t>
  </si>
  <si>
    <t>4600W (208Vac) Utility Interactive Inverter</t>
  </si>
  <si>
    <t>PVP5200</t>
  </si>
  <si>
    <t>5200W (240Vac) Utility Interactive Inverter</t>
  </si>
  <si>
    <t>Sharp Corporation</t>
  </si>
  <si>
    <t>JH-3500U</t>
  </si>
  <si>
    <t>Utility Interactive Inverter 240Vac L-L, 3.5kW</t>
  </si>
  <si>
    <t>SMA America</t>
  </si>
  <si>
    <t>SB1100U</t>
  </si>
  <si>
    <t>1100W, 240Vac Sunny Boy String Inverter</t>
  </si>
  <si>
    <t>SB1100U-SBD</t>
  </si>
  <si>
    <t>SB3800U (208V)</t>
  </si>
  <si>
    <t>3.5kW, 208Vac Sunny Boy Utility Interactive Inverter with display</t>
  </si>
  <si>
    <t>SB3800U (240V)</t>
  </si>
  <si>
    <t>3.8kW, 240Vac Sunny Boy Utility Interactive Inverter with display</t>
  </si>
  <si>
    <t>SB6000U (208V)</t>
  </si>
  <si>
    <t>6kW, 208Vac Sunny Boy Utility Interactive Inverter with display</t>
  </si>
  <si>
    <t>SB6000U (240V)</t>
  </si>
  <si>
    <t>6kW, 240Vac Sunny Boy Utility Interactive Inverter with display</t>
  </si>
  <si>
    <t>SB6000U (277V)</t>
  </si>
  <si>
    <t>6kW, 277Vac Sunny Boy Utility Interactive Inverter with display</t>
  </si>
  <si>
    <t>SB700U</t>
  </si>
  <si>
    <t>700W, 120Vac Sunny Boy String Inverter</t>
  </si>
  <si>
    <t>SB700U-SBD</t>
  </si>
  <si>
    <t>700W, 120Vac Sunny Boy String Inverter with display</t>
  </si>
  <si>
    <t>SWR1800U</t>
  </si>
  <si>
    <t>1.8kW, 120Vac Sunny Boy String Inverter</t>
  </si>
  <si>
    <t>SWR1800U-SBD</t>
  </si>
  <si>
    <t>1.8W, 120Vac Sunny Boy String Inverter with display</t>
  </si>
  <si>
    <t>SWR2100U</t>
  </si>
  <si>
    <t>2.1kW, 240Vac Sunny Boy String Inverter</t>
  </si>
  <si>
    <t>SWR2500U (208V)</t>
  </si>
  <si>
    <t>2.1kW, 208Vac Sunny Boy String Inverter</t>
  </si>
  <si>
    <t>SWR2500U (240V)</t>
  </si>
  <si>
    <t>2.5kW, 240Vac Sunny Boy String Inverter</t>
  </si>
  <si>
    <t>SWR2500U-SBD (208V)</t>
  </si>
  <si>
    <t>2.1kW, 208Vac Sunny Boy String Inverter with display</t>
  </si>
  <si>
    <t>SWR2500U-SBD (240V)</t>
  </si>
  <si>
    <t>2.5kW, 240Vac Sunny Boy String Inverter with display</t>
  </si>
  <si>
    <t>Solectria Renewables, LLC</t>
  </si>
  <si>
    <t>PVI1800-208</t>
  </si>
  <si>
    <t>1800W 208Vac Grid-Tied Solar PV Inverter</t>
  </si>
  <si>
    <t>PVI1800-240</t>
  </si>
  <si>
    <t>1800W 240Vac Grid-Tied Solar PV Inverter</t>
  </si>
  <si>
    <t>PVI2500-208</t>
  </si>
  <si>
    <t>2500W 208Vac Grid-Tied Solar PV Inverter</t>
  </si>
  <si>
    <t>PVI2500-240</t>
  </si>
  <si>
    <t>2500W 240Vac Grid-Tied Solar PV Inverter</t>
  </si>
  <si>
    <t>SPR-2000</t>
  </si>
  <si>
    <t>SPR-2900</t>
  </si>
  <si>
    <t>SPR-3200</t>
  </si>
  <si>
    <t>SPR-4600</t>
  </si>
  <si>
    <t>SPR-5200</t>
  </si>
  <si>
    <t>Xantrex Technology, Inc.</t>
  </si>
  <si>
    <t>GT2.5-NA-DS-240</t>
  </si>
  <si>
    <t>2.5 kW, 240 Vac, 195-600Vdc Grid Tie Inverter</t>
  </si>
  <si>
    <t>GT2.5-NA-DS-240-P</t>
  </si>
  <si>
    <t>2.5 kW, 240 Vac, 195-600Vdc Grid Tie Inverter (positive ground)</t>
  </si>
  <si>
    <t>GT3.0-NA-DS-240</t>
  </si>
  <si>
    <t>3.0 kW, 240 Vac, 195-600Vdc Grid Tie Inverter</t>
  </si>
  <si>
    <t>GT3.0-NA-DS-240-P</t>
  </si>
  <si>
    <t>GT3.3-NA-DS-208</t>
  </si>
  <si>
    <t>3.3 kW, 208 Vac, 195-600Vdc Grid Tie Inverter</t>
  </si>
  <si>
    <t>GT3.3-NA-DS-208-P or POS</t>
  </si>
  <si>
    <t>GT3.3-NA-DS-240</t>
  </si>
  <si>
    <t>3.3 kW, 240 Vac, 195-600Vdc Grid Tie Inverter</t>
  </si>
  <si>
    <t>GT3.3-NA-DS-240-P or POS</t>
  </si>
  <si>
    <t>GT3.8-NA-DS-240</t>
  </si>
  <si>
    <t>3.8 kW, 240 Vac, 195-600Vdc Grid Tie Inverter</t>
  </si>
  <si>
    <t>GT3.8-NA-DS-240-P</t>
  </si>
  <si>
    <t>SW4024</t>
  </si>
  <si>
    <t>4.0 kVA, 24Vdc, 120Vac, Trace Engr. batt bkp, sine wave inverter (w/GTI)</t>
  </si>
  <si>
    <t>SW4048</t>
  </si>
  <si>
    <t>4.0 kVA, 48Vdc, 120Vac, Trace Engr. batt bkp, sine wave inverter (w/GTI)</t>
  </si>
  <si>
    <t>SW5548</t>
  </si>
  <si>
    <t>5.5 kVA, 48Vdc, 120Vac, Trace Engr. batt bkp, sine wave inverter (w/GTI)</t>
  </si>
  <si>
    <t xml:space="preserve">Model Number </t>
  </si>
  <si>
    <t>Weighted</t>
  </si>
  <si>
    <t xml:space="preserve">Efficiency </t>
  </si>
  <si>
    <t>Power</t>
  </si>
  <si>
    <t>CALIFORNIA APPROVED INVERTERS Less than 10kW</t>
  </si>
  <si>
    <t>Upgraded</t>
  </si>
  <si>
    <t>Rating</t>
  </si>
  <si>
    <t>Nominal</t>
  </si>
  <si>
    <t>%</t>
  </si>
  <si>
    <t>ASE Americas, Inc.</t>
  </si>
  <si>
    <t>145W/25V EFG Module, framed</t>
  </si>
  <si>
    <t>195W/34V EFG Module, framed</t>
  </si>
  <si>
    <t>240W/42V EFG Module, framed</t>
  </si>
  <si>
    <t>265W/50V EFG Module, framed</t>
  </si>
  <si>
    <t>260W/50V EFG Module, framed</t>
  </si>
  <si>
    <t>285W/17V EFG Module, framed</t>
  </si>
  <si>
    <t>285W/50V EFG Module, framed</t>
  </si>
  <si>
    <t>100W/17V EFG Module, framed</t>
  </si>
  <si>
    <t>300W/17V EFG Module, framed</t>
  </si>
  <si>
    <t>300W/50V EFG Module, framed</t>
  </si>
  <si>
    <t>315W/50V EFG Module, framed</t>
  </si>
  <si>
    <t>315W/17V EFG Module, framed</t>
  </si>
  <si>
    <t>AstroPower, Inc.</t>
  </si>
  <si>
    <t>65W Apex Module w/o connectors (was APx-65)</t>
  </si>
  <si>
    <t>65W Apex Module w/o connectors (was APx-65) B</t>
  </si>
  <si>
    <t>45W Apex Module w/o connectors (was APx-45)</t>
  </si>
  <si>
    <t>45W Apex Module w/o connectors (was APx-45) B</t>
  </si>
  <si>
    <t>50W Apex Module w/o connectors (was APx-50)</t>
  </si>
  <si>
    <t>50W Apex Module w/o connectors (was APx-50) B</t>
  </si>
  <si>
    <t>130W Apex Silicon Film module w/MC connectors (was APx-130)</t>
  </si>
  <si>
    <t>130W Apex Silicon Film module w/MC connectors (was APx-130) B</t>
  </si>
  <si>
    <t>130W Apex Silicon Film module w/o connectors (was APx-130)</t>
  </si>
  <si>
    <t>130W Apex Silicon Film module w/o connectors (was APx-130) B</t>
  </si>
  <si>
    <t>70W Apex Module w/o connectos (was APx-70)</t>
  </si>
  <si>
    <t>70W Apex Module w/o connectos (was APx-70) B</t>
  </si>
  <si>
    <t>75W Apex Module w/o connectors (was APx-75)</t>
  </si>
  <si>
    <t>75W Apex Module w/o connectors (was APx-75) B</t>
  </si>
  <si>
    <t>140W Apex Silicon Film module w/MC connectors (was APx-140)</t>
  </si>
  <si>
    <t>140W Apex Silicon Film module w/MC connectors (was APx-140) B</t>
  </si>
  <si>
    <t>140W Apex Silicon Film module w/o connectors (was APx-140)</t>
  </si>
  <si>
    <t>140W Apex Silicon Film module w/o connectors (was APx-140)B</t>
  </si>
  <si>
    <t>65W Apex Module</t>
  </si>
  <si>
    <t>45W Apex Module</t>
  </si>
  <si>
    <t>130W Apex Silicon Film Module</t>
  </si>
  <si>
    <t>75W Apex Module</t>
  </si>
  <si>
    <t>75W APex Module</t>
  </si>
  <si>
    <t>300W APex Large Area Panel, frameless</t>
  </si>
  <si>
    <t>50W Apex Module</t>
  </si>
  <si>
    <t>140W Apex Silicon Film Module</t>
  </si>
  <si>
    <t>90W APex Module</t>
  </si>
  <si>
    <t>80W APex Module</t>
  </si>
  <si>
    <t>Astropower, Inc.</t>
  </si>
  <si>
    <t>50W Single Crystal Module</t>
  </si>
  <si>
    <t>65W Single Crystal Module (was AP-6105)</t>
  </si>
  <si>
    <t>65W Single Crystal Module</t>
  </si>
  <si>
    <t>100W Single Crystal Module (was AP-1006)</t>
  </si>
  <si>
    <t>100W Single Crystal Module</t>
  </si>
  <si>
    <t>425W Single Crystal Large Area Panel, frameless</t>
  </si>
  <si>
    <t>55W Single Crystal Module</t>
  </si>
  <si>
    <t>110W Single Crystal Module (was AP-1106)</t>
  </si>
  <si>
    <t>110W Single Crystal Module</t>
  </si>
  <si>
    <t>160W Single Crystal Module</t>
  </si>
  <si>
    <t>440W Single Crystal Large Area Panel, frameless</t>
  </si>
  <si>
    <t>45W Single Crystal Module w/o connectors (was AP-45)</t>
  </si>
  <si>
    <t>45W Single Crystal Moduel w/o connectors (was AP-45) B</t>
  </si>
  <si>
    <t>75W Single Crystal Module (was AP-7105)</t>
  </si>
  <si>
    <t>75W Single Crystal Module</t>
  </si>
  <si>
    <t>460W Single Crystal Large Area Panel, frameless</t>
  </si>
  <si>
    <t>170W Single Crystal Module</t>
  </si>
  <si>
    <t>30W Single Crystal Module w/o connectors (was AP-30)</t>
  </si>
  <si>
    <t>30W Single Crystal Module w/o connectors (was AP-30) B</t>
  </si>
  <si>
    <t>120W Single Crystal Module (was AP-1206)</t>
  </si>
  <si>
    <t>120W Single Crystal Module</t>
  </si>
  <si>
    <t>480W Single Crystal Large Area Panel, frameless</t>
  </si>
  <si>
    <t>50W Single Crystal Module w/o connectors (was AP-50)</t>
  </si>
  <si>
    <t>50W Single Crystal Module w/o connectors (was AP-50) B</t>
  </si>
  <si>
    <t>100W Single Crystal Module w/MC connectors (was AP-100)</t>
  </si>
  <si>
    <t>100W Single Crystal Module w/MC connectors (was AP-100) B</t>
  </si>
  <si>
    <t>100W Single Crystal Module w/o connectors (was AP-100)</t>
  </si>
  <si>
    <t>100 W Single Crystal Module w/o connectors (was AP-100) B</t>
  </si>
  <si>
    <t>65W Single Crystal Module w/o connectors (was AP-65)</t>
  </si>
  <si>
    <t>65W Single Crystal Module w/o connectors (was AP-65) B</t>
  </si>
  <si>
    <t>70W Single Crystal Module w/o connectors (was AP-70)</t>
  </si>
  <si>
    <t>70W Single Cyrstal Module w/o connectors (was AP-70) B</t>
  </si>
  <si>
    <t>55W Single Crystal Module w/MC connectors (was AP-55-GT)</t>
  </si>
  <si>
    <t>55W Single Crystal Module w/MC connectors (was AP-55-GA)</t>
  </si>
  <si>
    <t>110W Single Cyrstal Module w/o connectors (was AP-110) B</t>
  </si>
  <si>
    <t>110W Single Cyrstal Module w/MC connectors (was AP-110)</t>
  </si>
  <si>
    <t>110W Single Cyrstal Module w/MC connectors (was AP-110) B</t>
  </si>
  <si>
    <t>110W Single Crystal Module w/o connectors (was AP-110)</t>
  </si>
  <si>
    <t>165W Single Cyrstal module w/MC Connectors (was AP-165)</t>
  </si>
  <si>
    <t>165W Single Crystal Module w/MC Connectors (was AP-165) B</t>
  </si>
  <si>
    <t>173W Single Crystal Module w/MC Connectors (was AP-173)</t>
  </si>
  <si>
    <t>173W Single Crystal Module w/MC Connectors (was AP-173) B</t>
  </si>
  <si>
    <t>Atlantis Energy, Inc.</t>
  </si>
  <si>
    <t>11.9W Shingle Module (Sharp cells)</t>
  </si>
  <si>
    <t>13.3W Shingle Module (Sharp cells)</t>
  </si>
  <si>
    <t>12.7W Shingle Module (Sharp cells)</t>
  </si>
  <si>
    <t xml:space="preserve">Baoding Yingli New Energy </t>
  </si>
  <si>
    <t>30W Crystalline Silicon Solar Cells</t>
  </si>
  <si>
    <t>40W Crystalline Silicon Solar Cells</t>
  </si>
  <si>
    <t>50W Crystalline Silicon Solar Cells</t>
  </si>
  <si>
    <t>110W Crystalline Silicon Solar Cells</t>
  </si>
  <si>
    <t>75W Crystalline Silicon Solar Cells</t>
  </si>
  <si>
    <t>120W Crystalline Silicon Solar Cells</t>
  </si>
  <si>
    <t>85W Crystalline Silicon Solar Cells</t>
  </si>
  <si>
    <t>BP Solar</t>
  </si>
  <si>
    <t>60W 12V Polycrystalline Module, universal frame</t>
  </si>
  <si>
    <t>75W (2003 Rating) Single Crystal Module (universal frame), new AR, Multicontact conn.</t>
  </si>
  <si>
    <t>75W (2003 Rating) Single Crystal Module (universal frame), new AR</t>
  </si>
  <si>
    <t>140W 24V Polycrystalline Module, New AR w/Multicontact; Bronze frame</t>
  </si>
  <si>
    <t>140W 24V Polycrystalline Module, New AR, Multicontact conn.</t>
  </si>
  <si>
    <t>140W 24V Polycrystalline Module w/Multicontact, Bronze frame</t>
  </si>
  <si>
    <t>115W 12V Polycrystalline Module w/Multicontact conn.</t>
  </si>
  <si>
    <t>115W 12V Polycrystalline Module, universal frame</t>
  </si>
  <si>
    <t>80W (2003 Rating) Single Crystal Module (universal frame), new AR, Multicontact conn.</t>
  </si>
  <si>
    <t>80W (2003 Rating) Single Crystal Module (universal frame), new AR</t>
  </si>
  <si>
    <t>175W 24V Saturn Single Crystal Module w/Multicontact conn.</t>
  </si>
  <si>
    <t>75W (2003 Rating) Polycrystalline Module (universal frame), new AR, Multicontact conn.</t>
  </si>
  <si>
    <t>75W (2003 Rating) Polycrystalline Module (universal frame), new AR</t>
  </si>
  <si>
    <t>165W 24V Monocrystalline Module, Multicontact; Bronze frame</t>
  </si>
  <si>
    <t>165W 24V Monocrystalline Module w/ Multicontact Conn.</t>
  </si>
  <si>
    <t>85W Single Cyrstal Module (universal frame), new AR</t>
  </si>
  <si>
    <t>85W Single Crystal Module (universal frame), new AR, Multicontact</t>
  </si>
  <si>
    <t>85W Single Crystal Module (universal frame), new AR</t>
  </si>
  <si>
    <t>170W 24V Polycrystalline Module w/Multicontact conn.; Integra frame</t>
  </si>
  <si>
    <t>150 W 24V Polycrystalline Module, New AR, Multicontact; Bronze frame</t>
  </si>
  <si>
    <t>150W 24V Polycrystalline Module w/Multicontact, Bronze frame</t>
  </si>
  <si>
    <t>125W 12V Polycrystalline Module w/Multicontact conn.</t>
  </si>
  <si>
    <t>125W 12V Polycrystalline Module, universal frame</t>
  </si>
  <si>
    <t>170W 24V Single Crystal Module (universal frame), new AR, Multicontact</t>
  </si>
  <si>
    <t>170W 24V Polycrystalline Module w/Multicontact, Bronze fram</t>
  </si>
  <si>
    <t>185W 24V Saturn Single Crystal Module w/Multicontact conn.</t>
  </si>
  <si>
    <t>150W (2003 Rating) 24V Polycrystalline Module, New AR, Multicontact conn.</t>
  </si>
  <si>
    <t>175W 24V Monocrystalline Module, Multicontact; Bronze frame</t>
  </si>
  <si>
    <t>175W 24V Monocrystalline Module w/Multicontact conn.; Integera frame</t>
  </si>
  <si>
    <t>175W 24V Monocrystalline Module w/Multicontact conn.</t>
  </si>
  <si>
    <t>80W (2003 Rating) Polycrystalline Module (universal frame), new AR, Multicontact conn.</t>
  </si>
  <si>
    <t>80W (2003 Rating) Polycrystalline Module (universal frame), new AR</t>
  </si>
  <si>
    <t>160W 16V Polycrystalline Module w/Multicontact conn.</t>
  </si>
  <si>
    <t>160W 24V Polycrystalline Module w/Multicontact, Bronze frame</t>
  </si>
  <si>
    <t>160W (2003 Rating) 24V Polycrystalline Module, New AR, Multicontact, Bronze framex</t>
  </si>
  <si>
    <t>160W (2003 Rating) 24V Polycrystalline Module, New AR, Multicontact conn.</t>
  </si>
  <si>
    <t>85W 12V Saturn Single Crystal Module w/Multicontact conn.</t>
  </si>
  <si>
    <t>170W 24V Saturn Single Crystal Module w/Multicontact conn.</t>
  </si>
  <si>
    <t>90W 12V Saturn Single Crystal Module, dark frame</t>
  </si>
  <si>
    <t>90W 12V Saturn Single Crystal Module w/Multicontact conn.</t>
  </si>
  <si>
    <t>90W 12V Saturn Single Crystal Module, universal frame</t>
  </si>
  <si>
    <t>180W 24V Saturn Single Crystal Module w/Multicontact conn.</t>
  </si>
  <si>
    <t>Evergreen Solar</t>
  </si>
  <si>
    <t>25W String Ribbon poly-Si Module</t>
  </si>
  <si>
    <t>50W String Ribbon poly-Si Module</t>
  </si>
  <si>
    <t>28W String Ribbon poly-Si Module</t>
  </si>
  <si>
    <t>56W String Ribbon poly-Si Module</t>
  </si>
  <si>
    <t>30W String Ribbon poly-Si Module</t>
  </si>
  <si>
    <t>60W String Ribbon poly-Si Module</t>
  </si>
  <si>
    <t>112W String Ribbon poly-Si AC Module (with Trace MS100)</t>
  </si>
  <si>
    <t>240W String Ribbon poly-Si AC Module (with AES MI-250)</t>
  </si>
  <si>
    <t>47W Cedar Line module</t>
  </si>
  <si>
    <t>94W Cedar Line module</t>
  </si>
  <si>
    <t>51W Cedar Line module</t>
  </si>
  <si>
    <t>102W Cedar Line module</t>
  </si>
  <si>
    <t>55W Cedar Line module</t>
  </si>
  <si>
    <t>110W Cedar Line module</t>
  </si>
  <si>
    <t>115W String Ribbon Cedar Line Module</t>
  </si>
  <si>
    <t>45W Single Crystal Module w/o connectors</t>
  </si>
  <si>
    <t>45W Single Crystal Module w/o connectors B</t>
  </si>
  <si>
    <t>30W Single Crystal Module w/o connectors</t>
  </si>
  <si>
    <t>30W Single Crystal Module w/o connectors B</t>
  </si>
  <si>
    <t>50W Single Crystal Module w/o connectors</t>
  </si>
  <si>
    <t>50W Single Crystal Module w/o connectors B</t>
  </si>
  <si>
    <t>100W Single Crystal Module w/MC connectors</t>
  </si>
  <si>
    <t>100W Single Crystal Module w/MC connectors B</t>
  </si>
  <si>
    <t>100W Single Crystal Module w/o connectors</t>
  </si>
  <si>
    <t>100W Single Crystal Module w/o connectors B</t>
  </si>
  <si>
    <t>65W Single Crystal Module w/o connectors</t>
  </si>
  <si>
    <t>65W Single Crystal Module w/o connectors B</t>
  </si>
  <si>
    <t>70W Single Crystal Module w/o connectors</t>
  </si>
  <si>
    <t>70W Single Crystal Module w/o connectors B</t>
  </si>
  <si>
    <t>55W Single Crystal Module w/MC connectors</t>
  </si>
  <si>
    <t>55W Single Crystal Module w/MC connectors B</t>
  </si>
  <si>
    <t>110W Single Crystal Module w/MC connectors</t>
  </si>
  <si>
    <t>110W Single Crystal Module w/MC connectors B</t>
  </si>
  <si>
    <t>110W Single Crystal Module w/o connectors</t>
  </si>
  <si>
    <t>110W Single Crystal Module w/o connectors B</t>
  </si>
  <si>
    <t>165W Single Crystal Module w/MC connectors</t>
  </si>
  <si>
    <t>165W Single Crystal Module w/MC connectors B</t>
  </si>
  <si>
    <t>173W Single Crystal Module w/MC connectors</t>
  </si>
  <si>
    <t>173W Single Crystal Module w/MC connectors B</t>
  </si>
  <si>
    <t>Isofoton</t>
  </si>
  <si>
    <t>65W Monocrystalline Rail Mounted Module</t>
  </si>
  <si>
    <t>130W Monocrystalline Rail Mounted Module</t>
  </si>
  <si>
    <t>130W Monocrystalline Rail Mounted Module X2</t>
  </si>
  <si>
    <t>70W Monocrystalline Rail Mounted Module</t>
  </si>
  <si>
    <t>70W Monocrystalline Rail Mounted Module X2</t>
  </si>
  <si>
    <t>140W Monocrystalline Rail Mounted Module X3</t>
  </si>
  <si>
    <t>140W Monocrystalline Rail Mounted Module X4</t>
  </si>
  <si>
    <t>140W Monocrystalline Rail Mounted Module X5</t>
  </si>
  <si>
    <t>140W Monocrystalline Rail Mounted Module</t>
  </si>
  <si>
    <t>36W Monocrystalline Rail Mounted Module</t>
  </si>
  <si>
    <t>75W Monocrystalline Rail Mounted Module</t>
  </si>
  <si>
    <t>100W Monocrystalline Rail Mounted Module X2</t>
  </si>
  <si>
    <t>100W Monocrystalline Rail Mounted Module</t>
  </si>
  <si>
    <t>150W Monocrystalline Rail Mounted Module X2</t>
  </si>
  <si>
    <t>150 W Monocrystalline Rail Mounted Module</t>
  </si>
  <si>
    <t>150W Monocrystalline Rail Mounted Module</t>
  </si>
  <si>
    <t>94W Monocrystalline Rail Mounted Module X2</t>
  </si>
  <si>
    <t>94W Monocrystalline Rail Mounted Module</t>
  </si>
  <si>
    <t>50W Monocrystalline Rail Mounted Module</t>
  </si>
  <si>
    <t>53W Monocrystalline Rail Mounted Module</t>
  </si>
  <si>
    <t>106W Monocrystalline Rail Mounted Module</t>
  </si>
  <si>
    <t>106W Monocrystalline Rail Mounted Module X2</t>
  </si>
  <si>
    <t>159W Monocrystalline Rail Mounted Module</t>
  </si>
  <si>
    <t>110W Monocrystalline Rail Mounted Module X2</t>
  </si>
  <si>
    <t>110W Monocrystalline Rail Mounted Module</t>
  </si>
  <si>
    <t>165W Monocrystalline Rail Mounted Module</t>
  </si>
  <si>
    <t>55W Monocrystalline Rail Mounted Module</t>
  </si>
  <si>
    <t>Kyocera Solar, Inc.</t>
  </si>
  <si>
    <t>50W High Efficiency Multicrystal PV Module</t>
  </si>
  <si>
    <t>60W High Efficiency Multicrystal PV Module</t>
  </si>
  <si>
    <t>70W High Efficiency Multicrystal PV Module</t>
  </si>
  <si>
    <t>80W High Efficiency Multicrystal PV Module (01)</t>
  </si>
  <si>
    <t>80W High Efficiency Multicrystal PV Module</t>
  </si>
  <si>
    <t>120W High Efficiency Multicrystal PV Module</t>
  </si>
  <si>
    <t>170W High Efficiency Multicrystal PV Module, Deep Blue</t>
  </si>
  <si>
    <t>125W High Efficiency Multicrystal PV Module, Deep Blue</t>
  </si>
  <si>
    <t>190W High Efficiency Multicrystal PV Module, Deep Blue</t>
  </si>
  <si>
    <t>88W Light-transmitting Multicrystal PV Module, Deep Blue</t>
  </si>
  <si>
    <t>158W High Efficiency Multicrystal PV Module</t>
  </si>
  <si>
    <t>39W Multicrystal PV Module, Deep Blue, Meridian Frame</t>
  </si>
  <si>
    <t>39W Multicrystal PV Module, Deep Blue, Samurai Frame</t>
  </si>
  <si>
    <t>125W High efficiency Multicrystal PV Module</t>
  </si>
  <si>
    <t>187W Multicrystal PV Module, Deep Blue</t>
  </si>
  <si>
    <t>167W High efficiency Multicrystal PV Module</t>
  </si>
  <si>
    <t>53W Multicrystal PV Module, Deep Blue, Meridian Frame</t>
  </si>
  <si>
    <t>53W Multicrystal PV Module, Deep Blue, Samurai Frame</t>
  </si>
  <si>
    <t>Matrix Solar/Photowatt</t>
  </si>
  <si>
    <t>70W Large Scale multi-Si Module</t>
  </si>
  <si>
    <t>90W Large Scale Dual Voltage multi-Si Module</t>
  </si>
  <si>
    <t>95W Large Scale Dual Voltage multi-Si Module</t>
  </si>
  <si>
    <t>MC Solar</t>
  </si>
  <si>
    <t>70W Thin-film CdTe Laminate w/ Mounting Brackets</t>
  </si>
  <si>
    <t>80W Thin-film CdTe Laminate w/ Mounting Brackets</t>
  </si>
  <si>
    <t>80W Thin-film CdTe Laminate w/ Mounting Brackets (now BP980B)</t>
  </si>
  <si>
    <t>90W Thin-film CdTe Laminate w/ Mounting Brackets</t>
  </si>
  <si>
    <t>90W Thin-film CdTe Laminate w/ Mounting Brackets (now BP990B)</t>
  </si>
  <si>
    <t>Mitsubishi Electric Corporation</t>
  </si>
  <si>
    <t>125 W Polycrystalline Module with Multicontact connectors</t>
  </si>
  <si>
    <t>125W Polycrystalline Lead-free solder module with MC connector</t>
  </si>
  <si>
    <t>130 W Polycrystalline Module with Multicontact connectors</t>
  </si>
  <si>
    <t>130W Polycrystalline Lead-free solder module with MC connector</t>
  </si>
  <si>
    <t>160W Polycrystalline Lead-free solder module with MC connector</t>
  </si>
  <si>
    <t>165W Polycrystalline Lead-free solder module with MC connector</t>
  </si>
  <si>
    <t>110W Polycrystalline Lead-free solder w/o Cable</t>
  </si>
  <si>
    <t>150W Polycrystalline Lead-free solder module with MC connector</t>
  </si>
  <si>
    <t>155W Polycrystalline Lead-free solder module with MC connector</t>
  </si>
  <si>
    <t>120W Polycrystalline Lead-free solder w/o Cable</t>
  </si>
  <si>
    <t>170W Polycrystalline lead-free solder module with MC connector</t>
  </si>
  <si>
    <t>Pacific Solar Pty Limited</t>
  </si>
  <si>
    <t>150W BP Solar 2150L SunEmpower modular mount</t>
  </si>
  <si>
    <t>150W BP Solar 4150L SunEmpower modular mount</t>
  </si>
  <si>
    <t>150W BP Solar 3150L SunEmpower modular mount</t>
  </si>
  <si>
    <t>160W BP Solar 5160L SunEmpower modular mount</t>
  </si>
  <si>
    <t>160W BP Solar 4160L SunEmpower modular mount</t>
  </si>
  <si>
    <t>160W BP Solar 3160L SunEmpower modular mount</t>
  </si>
  <si>
    <t>170W BP Solar 5170L SunEmpower modular mount</t>
  </si>
  <si>
    <t>170W BP Solar 4170L SunEmpower modular mount</t>
  </si>
  <si>
    <t>Powerlight Corp.</t>
  </si>
  <si>
    <t>110W PowerGuard Roof Tile (AstroPower)</t>
  </si>
  <si>
    <t>146W PowerFuard Roof Tile (Sharp Corp.)</t>
  </si>
  <si>
    <t>150W PowerGuard Roof Tile (BP Solar)</t>
  </si>
  <si>
    <t>120W PowerGuard Roof Tile (Solarex poly-Si)</t>
  </si>
  <si>
    <t>120W PowerGuard Roof Tile (Kyocera)</t>
  </si>
  <si>
    <t>75W Power Guard Roof Tile (Shell)</t>
  </si>
  <si>
    <t>150W Power Guard Roof Tile (Shell)</t>
  </si>
  <si>
    <t>160W PowerGuard Roof Tile (Two BP-380L modules)</t>
  </si>
  <si>
    <t>160W PowerGuard Roof Tile (BP Solar)</t>
  </si>
  <si>
    <t>170W Powerguard Roof Tile (Two BP-485L modules)</t>
  </si>
  <si>
    <t>One Astropower AP-65 laminate mounted on one PowerGuard backerboard</t>
  </si>
  <si>
    <t>150W PowerGuard Roof Tile (Two Astropower modules)</t>
  </si>
  <si>
    <t>154W Double Module PowerGuard Roof Tile (Shell Solar)</t>
  </si>
  <si>
    <t>120W PowerGuard Roof Tile (Astropower)</t>
  </si>
  <si>
    <t>158W PowerGuard Roof Tile (Kyocera)</t>
  </si>
  <si>
    <t>200W PowerGuard Roof Tile, Frameless</t>
  </si>
  <si>
    <t>135W (Pre-2003 Rating) PowerGuard Roof Tile (Siemens)</t>
  </si>
  <si>
    <t>80W PowerGuard Roof Tile (BP Solar)</t>
  </si>
  <si>
    <t>130W PowerGuard Roof Tile (Astropower AP-130)</t>
  </si>
  <si>
    <t>100W PowerGuard Roof Tile (ASE Americas)</t>
  </si>
  <si>
    <t>167W PowerGuard Roof Tile (Kyocera)</t>
  </si>
  <si>
    <t>125W PowerGuard Roof Tile (Kyocera)</t>
  </si>
  <si>
    <t>135W (2003 Rating) PowerGuard Roof Tile (Siemens)</t>
  </si>
  <si>
    <t>150W PowerGuard Roof Tile (Rectangular Siemens)</t>
  </si>
  <si>
    <t>75W PowerGuard Roof Tile (Siemens)</t>
  </si>
  <si>
    <t>150W PowerGuard Roof Tile (Siemens)</t>
  </si>
  <si>
    <t>150W PowerGuard Roof Tile (Two Siemens modules)</t>
  </si>
  <si>
    <t>170W PowerGuard Roof Tile (Two Shell modules)</t>
  </si>
  <si>
    <t>200W Polycrystalline Module</t>
  </si>
  <si>
    <t>205W Polycrystalline Module</t>
  </si>
  <si>
    <t>RWE SCHOTT Solar</t>
  </si>
  <si>
    <t>123W Multisilicon Module</t>
  </si>
  <si>
    <t>80W Multisilicon Module</t>
  </si>
  <si>
    <t>165W Multicrystalline Silicon Module</t>
  </si>
  <si>
    <t>175 W Monocrystalline Silicon Module</t>
  </si>
  <si>
    <t>250W/17V EFG Module, Framed</t>
  </si>
  <si>
    <t>250W/50V EFG Module, Framed</t>
  </si>
  <si>
    <t>270W/17V EFG Module, Framed</t>
  </si>
  <si>
    <t>270W/50V EFG Module, Framed</t>
  </si>
  <si>
    <t>Schuco USA LP</t>
  </si>
  <si>
    <t>130W Polycrystalline Module with Multicontact connectors</t>
  </si>
  <si>
    <t>165W Polycrystalline Module with Multicontact connectors</t>
  </si>
  <si>
    <t>170W Polycrystalline Lead-free solder module with MC connector</t>
  </si>
  <si>
    <t>70W Multi-crystalline Silicon Module (right)</t>
  </si>
  <si>
    <t>70W Multi-crystalline Silicon Module (left)</t>
  </si>
  <si>
    <t>72W Multi-crystalline Silicon Module (right)</t>
  </si>
  <si>
    <t>72W Multi-crystalline Silicon Module (left)</t>
  </si>
  <si>
    <t>60W Multi-crystalline Silicon Module</t>
  </si>
  <si>
    <t>160W Multisilicon Module</t>
  </si>
  <si>
    <t>146W Multisilicon module</t>
  </si>
  <si>
    <t>62W Multi-crystalline Silicon Module</t>
  </si>
  <si>
    <t>80W Multisilicon Module (w/junction box)</t>
  </si>
  <si>
    <t>80W Multisilicon Module (w/junct box)</t>
  </si>
  <si>
    <t>125W Multisilicon Module (non-flat screw type, black color frame)</t>
  </si>
  <si>
    <t>140W Multisilicon Residential Module</t>
  </si>
  <si>
    <t>160W Multi-crystalline Silicon Module</t>
  </si>
  <si>
    <t>160W Multi-crystalline Silicon Module (U3)</t>
  </si>
  <si>
    <t>165W Multisilicon Module (non-flat screw type)</t>
  </si>
  <si>
    <t>165W Multisilicon Module (flat screw type)</t>
  </si>
  <si>
    <t>162W Multi-crystalline Silicon Module</t>
  </si>
  <si>
    <t>142W Multisilicon Residential Module</t>
  </si>
  <si>
    <t>123W Multisilicon Module (w/junction box)</t>
  </si>
  <si>
    <t>123W Multisilicon Module (w/junct box)</t>
  </si>
  <si>
    <t>125W Multisilicon Module (flat screw type)</t>
  </si>
  <si>
    <t>167W Multisilicon module</t>
  </si>
  <si>
    <t>167W Multisilicon module (3)</t>
  </si>
  <si>
    <t>167W Multi-crystalline Silicon Module</t>
  </si>
  <si>
    <t>205W Multi-crystalline Silicon Module</t>
  </si>
  <si>
    <t>175 W Multisilicon module</t>
  </si>
  <si>
    <t>208W Multisilicon Module</t>
  </si>
  <si>
    <t>170W Multisilicon Module</t>
  </si>
  <si>
    <t>175W Monocrystalline Silicon Module</t>
  </si>
  <si>
    <t>185W Multisilicon Module</t>
  </si>
  <si>
    <t>185W Single Crystal Silicon Module (same as NT-S5E1U)</t>
  </si>
  <si>
    <t>188W Single Crystal Silicon Module</t>
  </si>
  <si>
    <t>Shell Solar Industries</t>
  </si>
  <si>
    <t>36W 12V PowerMax Module</t>
  </si>
  <si>
    <t>70W PowerMax monocrystalline module</t>
  </si>
  <si>
    <t>140W PowerMax monocrystalline module</t>
  </si>
  <si>
    <t>140W PowerMax monocrystalline module with Multicontact cable assembly</t>
  </si>
  <si>
    <t>150W PowerMax monocrystalline module</t>
  </si>
  <si>
    <t>150W PowerMax monocrystalline module with Multicontact cable assembly</t>
  </si>
  <si>
    <t>75W PowerMax monocrystalline module</t>
  </si>
  <si>
    <t>40W 12V PowerMax Module</t>
  </si>
  <si>
    <t>160W PowerMax Monocrystalline Module</t>
  </si>
  <si>
    <t>160W PowerMax Monocrystalline Module w/Multicontact cable assembly</t>
  </si>
  <si>
    <t>80W PowerMax Monocrystalline Module</t>
  </si>
  <si>
    <t>130W PowerMax mono-cyrstalline module with cable assembly</t>
  </si>
  <si>
    <t>140W PowerMax mono-cyrstalline module with cable assembly</t>
  </si>
  <si>
    <t>150W PowerMax mono-cyrstalline module with cable assembly</t>
  </si>
  <si>
    <t>Siemens Solar Industries</t>
  </si>
  <si>
    <t>130W 24V PowerMax Module</t>
  </si>
  <si>
    <t>140W 24V PowerMax Module</t>
  </si>
  <si>
    <t>150W 24V PowerMax Module</t>
  </si>
  <si>
    <t>Solec International, Inc.</t>
  </si>
  <si>
    <t>80W Framed Crystalline Solar Electric Module</t>
  </si>
  <si>
    <t>90W Framed Crystalline Solar Electric Module</t>
  </si>
  <si>
    <t>100W Dual Voltage Crystalline Solar Electric Module</t>
  </si>
  <si>
    <t>55W Framed Crystalline Solar Electric Module</t>
  </si>
  <si>
    <t>Spire Solar Chicago</t>
  </si>
  <si>
    <t>75W Rail Mounted Monocrystalline Module</t>
  </si>
  <si>
    <t>75W Rail Mounted Monocrystalline Module x</t>
  </si>
  <si>
    <t>SunWize Technologies, LLC</t>
  </si>
  <si>
    <t>75W Monocrystalline PV Module</t>
  </si>
  <si>
    <t>85W Monocrystalline PV Module</t>
  </si>
  <si>
    <t>150W Monocrystalline PV module</t>
  </si>
  <si>
    <t>155W Monocrystalline PV module</t>
  </si>
  <si>
    <t>100W Monocrystalline PV Module</t>
  </si>
  <si>
    <t>90W Monocrystalline PV Module</t>
  </si>
  <si>
    <t>160W Monocrystalline PV module</t>
  </si>
  <si>
    <t>95W Monocrystalline PV Module</t>
  </si>
  <si>
    <t>165W Monocrystalline PV module</t>
  </si>
  <si>
    <t>110W Monocrystalline PV Module</t>
  </si>
  <si>
    <t>115W Monocrystalline PV Module</t>
  </si>
  <si>
    <t>120W Monocrystalline PV Module</t>
  </si>
  <si>
    <t>Webel-SL Energy Systems</t>
  </si>
  <si>
    <t>80W Monocrystalline PV Module</t>
  </si>
  <si>
    <t>11.0W Shingle Module (Solarex cells)</t>
  </si>
  <si>
    <t>12.0W Shingle Module (Astropower cells)</t>
  </si>
  <si>
    <t>12.2W Shingle Module (Siemens cells)</t>
  </si>
  <si>
    <t>12.2W Shingle Module (Astropower cells)</t>
  </si>
  <si>
    <t>11.6W Shingle Module (Solarex cells)</t>
  </si>
  <si>
    <t>11.8W Shingle Module (Astropower cells)</t>
  </si>
  <si>
    <t>55W Millennia 2J a-Si Module (med. Voltage, universal frame)</t>
  </si>
  <si>
    <t>Kaneka Corporation</t>
  </si>
  <si>
    <t>120W a-Si twin type module (TSC)</t>
  </si>
  <si>
    <t>120W a-Si module (TSC)</t>
  </si>
  <si>
    <t>120W a-Si twin type module (TSD)</t>
  </si>
  <si>
    <t>120W a-Si module (TSD)</t>
  </si>
  <si>
    <t>58W a-Si module</t>
  </si>
  <si>
    <t>58W a-Si module (CSA)</t>
  </si>
  <si>
    <t>58W a-Si module (CSB)</t>
  </si>
  <si>
    <t>116W a-Si Twin Type Module</t>
  </si>
  <si>
    <t>116W a-Si Twin Type Module B</t>
  </si>
  <si>
    <t>60W a-Si module</t>
  </si>
  <si>
    <t>60W a-Si module (GSA221)</t>
  </si>
  <si>
    <t>75W Large Scale multi-Si Module</t>
  </si>
  <si>
    <t>80W Large Scale multi-Si Module</t>
  </si>
  <si>
    <t>100W Large Scale Dual Voltage multi-Si Module</t>
  </si>
  <si>
    <t>105W Large Scale Dual Voltage multi-Si Module</t>
  </si>
  <si>
    <t>115W Large Scale Dual Voltage Multi-Si Module</t>
  </si>
  <si>
    <t>90W Large Scale multi-Si Module</t>
  </si>
  <si>
    <t>155W Large Scale Dual Voltage Multi-Si Module</t>
  </si>
  <si>
    <t>165W Large Scale Dual Voltage Multi-Si Module</t>
  </si>
  <si>
    <t>125W Large Scale Dual Voltage Multi-Si Module</t>
  </si>
  <si>
    <t>175W Large Scale Dual Voltage Multi-Si Module</t>
  </si>
  <si>
    <t>135W Large Scale Dual Voltage Multi-Si Module</t>
  </si>
  <si>
    <t>Midway Labs, Inc.</t>
  </si>
  <si>
    <t>115W Concentrator (335x) Module</t>
  </si>
  <si>
    <t>150W Shell Solar SP-150-PL, -PLC SunEmpower modular mount</t>
  </si>
  <si>
    <t>150W PowerGuard Roof Tile (two Matrix Solar Photowatt modules)</t>
  </si>
  <si>
    <t>63W Sun Tile</t>
  </si>
  <si>
    <t>175W PowerGuard Roof Tile (Sanyo)</t>
  </si>
  <si>
    <t>190W PowerGuard Roof Tile (Sanyo)</t>
  </si>
  <si>
    <t>43W PowerGuard Roof Tile (Solarex a-Si)</t>
  </si>
  <si>
    <t>50W PowerGuard Roof Tile (First Solar)</t>
  </si>
  <si>
    <t>330W/50V Crystalline Module, Framed</t>
  </si>
  <si>
    <t>Sanyo Electric Co. Ltd.</t>
  </si>
  <si>
    <t>167W HIT Hybrid a-Si/c-Si Solar Cell Module (std. j.b.)</t>
  </si>
  <si>
    <t>167W HIT Hybrid a-Si/c-Si Solar Cell Module (std. j.b. w/addl. wiring)</t>
  </si>
  <si>
    <t>175W HIT Hybrid a-Si/c-Si Solar Cell Module</t>
  </si>
  <si>
    <t>175W HIT Hybrid a-Si/c-Si Solar Cell Module (5)</t>
  </si>
  <si>
    <t>175W HIT Hybrid a-Si/c-Si Solar Cell Module (std. j.b.)</t>
  </si>
  <si>
    <t>175W HIT Hybrid a-Si/c-Si Solar Cell Module (std. j.b. w/addl. wiring)</t>
  </si>
  <si>
    <t>180W HIT Hybrid a-Si/c-Si Solar Cell Module (3)</t>
  </si>
  <si>
    <t>180W HIT Hybrid a-Si/c-Si Solar Cell Module (5)</t>
  </si>
  <si>
    <t>180W HIT Hybrid a-Si/c-Si Solar Cell Module (std. j.b.)</t>
  </si>
  <si>
    <t>180W HIT Hybrid a-Si/c-Si Solar Cell Module (std. j.b. w/addl. wiring)</t>
  </si>
  <si>
    <t>167W HIT Hybrid a-Si/c-Si Solar Cell Module</t>
  </si>
  <si>
    <t>180W HIT Hybrid a-Si/c-Si Solar Cell Module</t>
  </si>
  <si>
    <t>190W HIT Hybrid a-Si/c-Si Solar Cell Module</t>
  </si>
  <si>
    <t>190W HIT Hybrid a-Si/c-Si Solar Cell Module (std. j.b.)</t>
  </si>
  <si>
    <t>190W HIT Hybrid a-Si/c-Si Solar Cell Module (std. j.b. w/ addl. wiring)</t>
  </si>
  <si>
    <t>190W HIT Hybrid a-Si/c-Si Solar Cell Module (3)</t>
  </si>
  <si>
    <t>190W HIT Hybrid a-Si/c-Si Solar Cell Module (5)</t>
  </si>
  <si>
    <t>Jan (2009)</t>
  </si>
  <si>
    <t>Nov (2008)</t>
  </si>
  <si>
    <t>Dec (2008)</t>
  </si>
  <si>
    <t>Feb (2009)</t>
  </si>
  <si>
    <t>Mar (2009)</t>
  </si>
  <si>
    <t>Apr (2009)</t>
  </si>
  <si>
    <t>May (2009)</t>
  </si>
  <si>
    <t>Jun (2009)</t>
  </si>
  <si>
    <t>Jul (2009)</t>
  </si>
  <si>
    <t>Aug (2009)</t>
  </si>
  <si>
    <t>Sep (2009)</t>
  </si>
  <si>
    <t>Oct (2009)</t>
  </si>
  <si>
    <t>Mitsubishi Electronics</t>
  </si>
  <si>
    <t>Size:65.3 in. x 32.8 in. x 1.8 in.</t>
  </si>
  <si>
    <t>Weight: 37 lb (17 Kg)</t>
  </si>
  <si>
    <t>Efficency: 13.4%</t>
  </si>
  <si>
    <t>Determine CEC Inverter:</t>
  </si>
  <si>
    <t>PV-MF165B3</t>
  </si>
  <si>
    <t>Cost: $1020 retail, $558 bargan</t>
  </si>
  <si>
    <t>Solar Panel Cost</t>
  </si>
  <si>
    <t>sf</t>
  </si>
  <si>
    <t>Area</t>
  </si>
  <si>
    <t>Panels</t>
  </si>
  <si>
    <t>m2</t>
  </si>
  <si>
    <t>We will use 22 Modules to add power and even distribution.</t>
  </si>
  <si>
    <t>Watts ratting</t>
  </si>
  <si>
    <t>Upgrade</t>
  </si>
  <si>
    <t>Votage Max 24.4</t>
  </si>
  <si>
    <t>per panel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</si>
</sst>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00"/>
    <numFmt numFmtId="167" formatCode="#,##0.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2"/>
      <color indexed="9"/>
      <name val="Arial"/>
      <family val="2"/>
    </font>
    <font>
      <b/>
      <sz val="9"/>
      <name val="Arial"/>
      <family val="2"/>
    </font>
    <font>
      <b/>
      <u val="single"/>
      <sz val="10"/>
      <color indexed="12"/>
      <name val="Arial"/>
      <family val="2"/>
    </font>
    <font>
      <b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3" fontId="0" fillId="0" borderId="0" xfId="0" applyNumberFormat="1" applyAlignment="1">
      <alignment horizontal="center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3" fontId="0" fillId="0" borderId="10" xfId="0" applyNumberFormat="1" applyBorder="1" applyAlignment="1">
      <alignment horizontal="center"/>
    </xf>
    <xf numFmtId="0" fontId="4" fillId="33" borderId="17" xfId="0" applyFont="1" applyFill="1" applyBorder="1" applyAlignment="1">
      <alignment/>
    </xf>
    <xf numFmtId="0" fontId="4" fillId="33" borderId="16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34" borderId="10" xfId="0" applyFill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0" fillId="35" borderId="10" xfId="0" applyFill="1" applyBorder="1" applyAlignment="1">
      <alignment/>
    </xf>
    <xf numFmtId="3" fontId="4" fillId="35" borderId="10" xfId="0" applyNumberFormat="1" applyFont="1" applyFill="1" applyBorder="1" applyAlignment="1">
      <alignment horizontal="center"/>
    </xf>
    <xf numFmtId="3" fontId="0" fillId="35" borderId="10" xfId="0" applyNumberForma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4" fontId="0" fillId="35" borderId="10" xfId="0" applyNumberFormat="1" applyFill="1" applyBorder="1" applyAlignment="1">
      <alignment horizontal="center"/>
    </xf>
    <xf numFmtId="0" fontId="0" fillId="34" borderId="10" xfId="0" applyFill="1" applyBorder="1" applyAlignment="1">
      <alignment/>
    </xf>
    <xf numFmtId="3" fontId="4" fillId="34" borderId="10" xfId="0" applyNumberFormat="1" applyFont="1" applyFill="1" applyBorder="1" applyAlignment="1">
      <alignment horizontal="center"/>
    </xf>
    <xf numFmtId="3" fontId="0" fillId="34" borderId="10" xfId="0" applyNumberFormat="1" applyFill="1" applyBorder="1" applyAlignment="1">
      <alignment horizontal="center"/>
    </xf>
    <xf numFmtId="14" fontId="0" fillId="34" borderId="10" xfId="0" applyNumberFormat="1" applyFill="1" applyBorder="1" applyAlignment="1">
      <alignment horizontal="center"/>
    </xf>
    <xf numFmtId="43" fontId="0" fillId="0" borderId="10" xfId="42" applyFont="1" applyBorder="1" applyAlignment="1">
      <alignment horizontal="center"/>
    </xf>
    <xf numFmtId="43" fontId="4" fillId="34" borderId="10" xfId="42" applyFont="1" applyFill="1" applyBorder="1" applyAlignment="1">
      <alignment horizontal="center"/>
    </xf>
    <xf numFmtId="43" fontId="4" fillId="33" borderId="10" xfId="42" applyFont="1" applyFill="1" applyBorder="1" applyAlignment="1">
      <alignment horizontal="center"/>
    </xf>
    <xf numFmtId="0" fontId="4" fillId="0" borderId="10" xfId="0" applyFont="1" applyBorder="1" applyAlignment="1">
      <alignment/>
    </xf>
    <xf numFmtId="165" fontId="4" fillId="33" borderId="10" xfId="0" applyNumberFormat="1" applyFont="1" applyFill="1" applyBorder="1" applyAlignment="1">
      <alignment horizontal="center"/>
    </xf>
    <xf numFmtId="9" fontId="4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36" borderId="19" xfId="0" applyFill="1" applyBorder="1" applyAlignment="1">
      <alignment/>
    </xf>
    <xf numFmtId="0" fontId="0" fillId="36" borderId="20" xfId="0" applyFill="1" applyBorder="1" applyAlignment="1">
      <alignment/>
    </xf>
    <xf numFmtId="0" fontId="0" fillId="36" borderId="21" xfId="0" applyFill="1" applyBorder="1" applyAlignment="1">
      <alignment/>
    </xf>
    <xf numFmtId="0" fontId="0" fillId="36" borderId="22" xfId="0" applyFont="1" applyFill="1" applyBorder="1" applyAlignment="1" quotePrefix="1">
      <alignment horizontal="center"/>
    </xf>
    <xf numFmtId="0" fontId="0" fillId="36" borderId="23" xfId="0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25" xfId="0" applyFill="1" applyBorder="1" applyAlignment="1">
      <alignment/>
    </xf>
    <xf numFmtId="0" fontId="4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26" xfId="0" applyFill="1" applyBorder="1" applyAlignment="1">
      <alignment/>
    </xf>
    <xf numFmtId="0" fontId="0" fillId="0" borderId="0" xfId="0" applyFill="1" applyAlignment="1">
      <alignment/>
    </xf>
    <xf numFmtId="0" fontId="4" fillId="36" borderId="27" xfId="0" applyFont="1" applyFill="1" applyBorder="1" applyAlignment="1">
      <alignment/>
    </xf>
    <xf numFmtId="0" fontId="0" fillId="36" borderId="28" xfId="0" applyFill="1" applyBorder="1" applyAlignment="1">
      <alignment/>
    </xf>
    <xf numFmtId="0" fontId="0" fillId="36" borderId="29" xfId="0" applyFill="1" applyBorder="1" applyAlignment="1">
      <alignment/>
    </xf>
    <xf numFmtId="0" fontId="4" fillId="36" borderId="30" xfId="0" applyFont="1" applyFill="1" applyBorder="1" applyAlignment="1">
      <alignment horizontal="center"/>
    </xf>
    <xf numFmtId="166" fontId="4" fillId="34" borderId="10" xfId="0" applyNumberFormat="1" applyFont="1" applyFill="1" applyBorder="1" applyAlignment="1" applyProtection="1">
      <alignment horizontal="center"/>
      <protection locked="0"/>
    </xf>
    <xf numFmtId="166" fontId="4" fillId="34" borderId="16" xfId="0" applyNumberFormat="1" applyFont="1" applyFill="1" applyBorder="1" applyAlignment="1" applyProtection="1">
      <alignment horizontal="center"/>
      <protection locked="0"/>
    </xf>
    <xf numFmtId="166" fontId="4" fillId="33" borderId="30" xfId="0" applyNumberFormat="1" applyFont="1" applyFill="1" applyBorder="1" applyAlignment="1">
      <alignment horizontal="center"/>
    </xf>
    <xf numFmtId="0" fontId="0" fillId="0" borderId="31" xfId="0" applyBorder="1" applyAlignment="1">
      <alignment/>
    </xf>
    <xf numFmtId="166" fontId="4" fillId="34" borderId="31" xfId="0" applyNumberFormat="1" applyFont="1" applyFill="1" applyBorder="1" applyAlignment="1" applyProtection="1">
      <alignment horizontal="center"/>
      <protection locked="0"/>
    </xf>
    <xf numFmtId="0" fontId="0" fillId="0" borderId="32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33" borderId="33" xfId="0" applyFont="1" applyFill="1" applyBorder="1" applyAlignment="1">
      <alignment/>
    </xf>
    <xf numFmtId="0" fontId="0" fillId="33" borderId="34" xfId="0" applyFont="1" applyFill="1" applyBorder="1" applyAlignment="1">
      <alignment/>
    </xf>
    <xf numFmtId="0" fontId="0" fillId="33" borderId="35" xfId="0" applyFont="1" applyFill="1" applyBorder="1" applyAlignment="1">
      <alignment/>
    </xf>
    <xf numFmtId="0" fontId="0" fillId="33" borderId="33" xfId="0" applyFill="1" applyBorder="1" applyAlignment="1">
      <alignment/>
    </xf>
    <xf numFmtId="0" fontId="4" fillId="33" borderId="36" xfId="0" applyFont="1" applyFill="1" applyBorder="1" applyAlignment="1">
      <alignment horizontal="center"/>
    </xf>
    <xf numFmtId="165" fontId="4" fillId="33" borderId="30" xfId="0" applyNumberFormat="1" applyFont="1" applyFill="1" applyBorder="1" applyAlignment="1">
      <alignment horizont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164" fontId="4" fillId="34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quotePrefix="1">
      <alignment horizontal="center"/>
    </xf>
    <xf numFmtId="0" fontId="9" fillId="0" borderId="0" xfId="0" applyFont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165" fontId="9" fillId="36" borderId="0" xfId="0" applyNumberFormat="1" applyFont="1" applyFill="1" applyBorder="1" applyAlignment="1">
      <alignment horizontal="center"/>
    </xf>
    <xf numFmtId="166" fontId="4" fillId="33" borderId="37" xfId="0" applyNumberFormat="1" applyFont="1" applyFill="1" applyBorder="1" applyAlignment="1">
      <alignment horizontal="center"/>
    </xf>
    <xf numFmtId="0" fontId="4" fillId="36" borderId="20" xfId="0" applyFont="1" applyFill="1" applyBorder="1" applyAlignment="1">
      <alignment horizontal="center"/>
    </xf>
    <xf numFmtId="166" fontId="4" fillId="36" borderId="20" xfId="0" applyNumberFormat="1" applyFont="1" applyFill="1" applyBorder="1" applyAlignment="1">
      <alignment horizontal="center"/>
    </xf>
    <xf numFmtId="0" fontId="4" fillId="36" borderId="20" xfId="0" applyFont="1" applyFill="1" applyBorder="1" applyAlignment="1">
      <alignment/>
    </xf>
    <xf numFmtId="0" fontId="0" fillId="36" borderId="22" xfId="0" applyFill="1" applyBorder="1" applyAlignment="1">
      <alignment/>
    </xf>
    <xf numFmtId="0" fontId="4" fillId="36" borderId="0" xfId="0" applyFont="1" applyFill="1" applyBorder="1" applyAlignment="1" quotePrefix="1">
      <alignment horizontal="center"/>
    </xf>
    <xf numFmtId="0" fontId="4" fillId="0" borderId="0" xfId="0" applyFont="1" applyAlignment="1">
      <alignment horizontal="right"/>
    </xf>
    <xf numFmtId="1" fontId="4" fillId="33" borderId="10" xfId="0" applyNumberFormat="1" applyFont="1" applyFill="1" applyBorder="1" applyAlignment="1">
      <alignment horizontal="center"/>
    </xf>
    <xf numFmtId="44" fontId="0" fillId="0" borderId="0" xfId="44" applyFont="1" applyAlignment="1">
      <alignment/>
    </xf>
    <xf numFmtId="0" fontId="0" fillId="0" borderId="0" xfId="0" applyFont="1" applyAlignment="1">
      <alignment/>
    </xf>
    <xf numFmtId="0" fontId="10" fillId="0" borderId="0" xfId="52" applyFont="1" applyAlignment="1" applyProtection="1">
      <alignment/>
      <protection/>
    </xf>
    <xf numFmtId="0" fontId="4" fillId="36" borderId="38" xfId="0" applyFont="1" applyFill="1" applyBorder="1" applyAlignment="1">
      <alignment/>
    </xf>
    <xf numFmtId="0" fontId="4" fillId="36" borderId="39" xfId="0" applyFont="1" applyFill="1" applyBorder="1" applyAlignment="1">
      <alignment/>
    </xf>
    <xf numFmtId="0" fontId="4" fillId="36" borderId="40" xfId="0" applyFont="1" applyFill="1" applyBorder="1" applyAlignment="1">
      <alignment/>
    </xf>
    <xf numFmtId="0" fontId="4" fillId="34" borderId="10" xfId="0" applyFont="1" applyFill="1" applyBorder="1" applyAlignment="1" applyProtection="1">
      <alignment horizontal="center"/>
      <protection locked="0"/>
    </xf>
    <xf numFmtId="0" fontId="9" fillId="0" borderId="41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4" fillId="0" borderId="10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/>
    </xf>
    <xf numFmtId="0" fontId="4" fillId="36" borderId="27" xfId="0" applyFont="1" applyFill="1" applyBorder="1" applyAlignment="1">
      <alignment horizontal="center"/>
    </xf>
    <xf numFmtId="0" fontId="4" fillId="36" borderId="28" xfId="0" applyFont="1" applyFill="1" applyBorder="1" applyAlignment="1">
      <alignment horizontal="center"/>
    </xf>
    <xf numFmtId="0" fontId="4" fillId="36" borderId="29" xfId="0" applyFont="1" applyFill="1" applyBorder="1" applyAlignment="1">
      <alignment horizontal="center"/>
    </xf>
    <xf numFmtId="167" fontId="4" fillId="34" borderId="38" xfId="0" applyNumberFormat="1" applyFont="1" applyFill="1" applyBorder="1" applyAlignment="1" applyProtection="1">
      <alignment horizontal="center"/>
      <protection locked="0"/>
    </xf>
    <xf numFmtId="167" fontId="4" fillId="34" borderId="39" xfId="0" applyNumberFormat="1" applyFont="1" applyFill="1" applyBorder="1" applyAlignment="1" applyProtection="1">
      <alignment horizontal="center"/>
      <protection locked="0"/>
    </xf>
    <xf numFmtId="167" fontId="4" fillId="34" borderId="40" xfId="0" applyNumberFormat="1" applyFont="1" applyFill="1" applyBorder="1" applyAlignment="1" applyProtection="1">
      <alignment horizontal="center"/>
      <protection locked="0"/>
    </xf>
    <xf numFmtId="165" fontId="4" fillId="34" borderId="38" xfId="0" applyNumberFormat="1" applyFont="1" applyFill="1" applyBorder="1" applyAlignment="1" applyProtection="1">
      <alignment horizontal="center"/>
      <protection locked="0"/>
    </xf>
    <xf numFmtId="165" fontId="4" fillId="34" borderId="39" xfId="0" applyNumberFormat="1" applyFont="1" applyFill="1" applyBorder="1" applyAlignment="1" applyProtection="1">
      <alignment horizontal="center"/>
      <protection locked="0"/>
    </xf>
    <xf numFmtId="165" fontId="4" fillId="34" borderId="40" xfId="0" applyNumberFormat="1" applyFont="1" applyFill="1" applyBorder="1" applyAlignment="1" applyProtection="1">
      <alignment horizontal="center"/>
      <protection locked="0"/>
    </xf>
    <xf numFmtId="0" fontId="5" fillId="0" borderId="0" xfId="52" applyAlignment="1" applyProtection="1">
      <alignment/>
      <protection/>
    </xf>
    <xf numFmtId="0" fontId="0" fillId="0" borderId="42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4" fillId="34" borderId="10" xfId="0" applyFont="1" applyFill="1" applyBorder="1" applyAlignment="1" applyProtection="1">
      <alignment/>
      <protection locked="0"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8" fillId="37" borderId="0" xfId="0" applyFont="1" applyFill="1" applyAlignment="1">
      <alignment/>
    </xf>
    <xf numFmtId="0" fontId="4" fillId="0" borderId="38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39" xfId="0" applyFont="1" applyBorder="1" applyAlignment="1">
      <alignment/>
    </xf>
    <xf numFmtId="0" fontId="3" fillId="34" borderId="27" xfId="0" applyFont="1" applyFill="1" applyBorder="1" applyAlignment="1">
      <alignment horizontal="center"/>
    </xf>
    <xf numFmtId="0" fontId="3" fillId="34" borderId="28" xfId="0" applyFont="1" applyFill="1" applyBorder="1" applyAlignment="1">
      <alignment horizontal="center"/>
    </xf>
    <xf numFmtId="0" fontId="3" fillId="34" borderId="29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/>
    </xf>
    <xf numFmtId="0" fontId="11" fillId="38" borderId="0" xfId="0" applyFont="1" applyFill="1" applyAlignment="1">
      <alignment horizontal="center" vertical="center"/>
    </xf>
    <xf numFmtId="0" fontId="4" fillId="39" borderId="27" xfId="0" applyFont="1" applyFill="1" applyBorder="1" applyAlignment="1">
      <alignment horizontal="center"/>
    </xf>
    <xf numFmtId="0" fontId="4" fillId="39" borderId="29" xfId="0" applyFont="1" applyFill="1" applyBorder="1" applyAlignment="1">
      <alignment horizontal="center"/>
    </xf>
    <xf numFmtId="0" fontId="4" fillId="39" borderId="19" xfId="0" applyFont="1" applyFill="1" applyBorder="1" applyAlignment="1">
      <alignment horizontal="center"/>
    </xf>
    <xf numFmtId="0" fontId="4" fillId="39" borderId="21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ont>
        <b/>
        <i val="0"/>
        <strike val="0"/>
        <color indexed="9"/>
      </font>
      <fill>
        <patternFill>
          <bgColor indexed="4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redc.nrel.gov/solar/pubs/redbook/" TargetMode="External" /><Relationship Id="rId2" Type="http://schemas.openxmlformats.org/officeDocument/2006/relationships/hyperlink" Target="http://rredc.nrel.gov/solar/codes_algs/PVWATTS/version1/derate.cgi" TargetMode="External" /><Relationship Id="rId3" Type="http://schemas.openxmlformats.org/officeDocument/2006/relationships/hyperlink" Target="http://rredc.nrel.gov/solar/codes_algs/PVWATTS/version1/system.html#derate" TargetMode="External" /><Relationship Id="rId4" Type="http://schemas.openxmlformats.org/officeDocument/2006/relationships/hyperlink" Target="http://rredc.nrel.gov/solar/codes_algs/PVWATTS/version1/derate.cgi" TargetMode="External" /><Relationship Id="rId5" Type="http://schemas.openxmlformats.org/officeDocument/2006/relationships/hyperlink" Target="http://www.lwd.com/solar/deratingfactors.htm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tabSelected="1" zoomScalePageLayoutView="0" workbookViewId="0" topLeftCell="A37">
      <selection activeCell="O65" sqref="O65"/>
    </sheetView>
  </sheetViews>
  <sheetFormatPr defaultColWidth="9.140625" defaultRowHeight="12.75"/>
  <cols>
    <col min="1" max="1" width="2.00390625" style="0" customWidth="1"/>
    <col min="2" max="2" width="10.28125" style="0" customWidth="1"/>
    <col min="3" max="3" width="9.00390625" style="0" customWidth="1"/>
    <col min="5" max="5" width="2.7109375" style="0" customWidth="1"/>
    <col min="6" max="6" width="5.7109375" style="0" customWidth="1"/>
    <col min="8" max="8" width="2.7109375" style="0" customWidth="1"/>
    <col min="9" max="9" width="15.00390625" style="0" bestFit="1" customWidth="1"/>
    <col min="10" max="10" width="9.140625" style="0" customWidth="1"/>
    <col min="15" max="15" width="11.28125" style="0" bestFit="1" customWidth="1"/>
    <col min="16" max="16" width="12.7109375" style="0" customWidth="1"/>
  </cols>
  <sheetData>
    <row r="1" spans="1:13" ht="15.75">
      <c r="A1" s="115" t="s">
        <v>62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3" ht="15.75" customHeight="1">
      <c r="A2" s="22">
        <v>1</v>
      </c>
      <c r="B2" s="22" t="s">
        <v>14</v>
      </c>
      <c r="J2" s="125" t="s">
        <v>13</v>
      </c>
      <c r="K2" s="125"/>
      <c r="L2" s="125"/>
      <c r="M2" s="125"/>
    </row>
    <row r="3" spans="10:13" ht="16.5" customHeight="1" thickBot="1">
      <c r="J3" s="125"/>
      <c r="K3" s="125"/>
      <c r="L3" s="125"/>
      <c r="M3" s="125"/>
    </row>
    <row r="4" spans="2:13" ht="16.5" customHeight="1" thickBot="1">
      <c r="B4" s="53" t="s">
        <v>86</v>
      </c>
      <c r="C4" s="54"/>
      <c r="D4" s="54"/>
      <c r="E4" s="54"/>
      <c r="F4" s="54"/>
      <c r="G4" s="54"/>
      <c r="H4" s="55"/>
      <c r="J4" s="125"/>
      <c r="K4" s="125"/>
      <c r="L4" s="125"/>
      <c r="M4" s="125"/>
    </row>
    <row r="5" ht="13.5" thickBot="1">
      <c r="B5" s="22"/>
    </row>
    <row r="6" spans="2:13" ht="16.5" thickBot="1">
      <c r="B6" s="116" t="s">
        <v>15</v>
      </c>
      <c r="C6" s="117"/>
      <c r="D6" s="70">
        <v>7000</v>
      </c>
      <c r="E6" s="92" t="s">
        <v>16</v>
      </c>
      <c r="F6" s="93"/>
      <c r="G6" s="93"/>
      <c r="I6" s="119" t="s">
        <v>87</v>
      </c>
      <c r="J6" s="120"/>
      <c r="K6" s="120"/>
      <c r="L6" s="120"/>
      <c r="M6" s="121"/>
    </row>
    <row r="7" spans="2:13" ht="13.5" thickBot="1">
      <c r="B7" s="116" t="s">
        <v>17</v>
      </c>
      <c r="C7" s="118"/>
      <c r="D7" s="117"/>
      <c r="I7" s="122" t="s">
        <v>18</v>
      </c>
      <c r="J7" s="123"/>
      <c r="K7" s="123"/>
      <c r="L7" s="123"/>
      <c r="M7" s="124"/>
    </row>
    <row r="8" spans="2:4" ht="12.75">
      <c r="B8" s="38" t="s">
        <v>775</v>
      </c>
      <c r="C8" s="38"/>
      <c r="D8">
        <v>797</v>
      </c>
    </row>
    <row r="9" spans="2:4" ht="12.75">
      <c r="B9" s="38" t="s">
        <v>778</v>
      </c>
      <c r="C9" s="38"/>
      <c r="D9">
        <v>698</v>
      </c>
    </row>
    <row r="10" spans="2:8" ht="12.75">
      <c r="B10" s="38" t="s">
        <v>779</v>
      </c>
      <c r="C10" s="38"/>
      <c r="D10">
        <v>688</v>
      </c>
      <c r="G10" s="71">
        <v>0.5</v>
      </c>
      <c r="H10" s="22" t="s">
        <v>66</v>
      </c>
    </row>
    <row r="11" spans="2:8" ht="12.75">
      <c r="B11" s="38" t="s">
        <v>780</v>
      </c>
      <c r="C11" s="38"/>
      <c r="D11">
        <v>602</v>
      </c>
      <c r="H11" s="52"/>
    </row>
    <row r="12" spans="2:12" ht="12.75">
      <c r="B12" s="38" t="s">
        <v>781</v>
      </c>
      <c r="C12" s="38"/>
      <c r="D12">
        <v>478</v>
      </c>
      <c r="G12" s="39">
        <f>K16</f>
        <v>19.2</v>
      </c>
      <c r="H12" s="22" t="s">
        <v>67</v>
      </c>
      <c r="J12" s="23" t="s">
        <v>68</v>
      </c>
      <c r="K12" s="40">
        <f>G10</f>
        <v>0.5</v>
      </c>
      <c r="L12" s="22" t="s">
        <v>69</v>
      </c>
    </row>
    <row r="13" spans="2:4" ht="12.75">
      <c r="B13" s="38" t="s">
        <v>782</v>
      </c>
      <c r="C13" s="38"/>
      <c r="D13">
        <v>487</v>
      </c>
    </row>
    <row r="14" spans="2:12" ht="12.75">
      <c r="B14" s="38" t="s">
        <v>783</v>
      </c>
      <c r="C14" s="38"/>
      <c r="D14">
        <v>473</v>
      </c>
      <c r="G14" s="74"/>
      <c r="H14" s="95" t="s">
        <v>72</v>
      </c>
      <c r="I14" s="95"/>
      <c r="J14" s="95"/>
      <c r="K14" s="6">
        <f>IF(D6&gt;D20,D6,D20)</f>
        <v>7000</v>
      </c>
      <c r="L14" s="73" t="s">
        <v>16</v>
      </c>
    </row>
    <row r="15" spans="2:12" ht="12.75">
      <c r="B15" s="38" t="s">
        <v>784</v>
      </c>
      <c r="C15" s="38"/>
      <c r="D15">
        <v>481</v>
      </c>
      <c r="G15" s="74"/>
      <c r="H15" s="95" t="s">
        <v>64</v>
      </c>
      <c r="I15" s="95"/>
      <c r="J15" s="95"/>
      <c r="K15" s="39">
        <f>ROUND(K14/12,1)</f>
        <v>583.3</v>
      </c>
      <c r="L15" s="73" t="s">
        <v>19</v>
      </c>
    </row>
    <row r="16" spans="2:12" ht="12.75">
      <c r="B16" s="38" t="s">
        <v>785</v>
      </c>
      <c r="C16" s="38"/>
      <c r="D16">
        <v>488</v>
      </c>
      <c r="G16" s="74"/>
      <c r="H16" s="95" t="s">
        <v>65</v>
      </c>
      <c r="I16" s="95"/>
      <c r="J16" s="95"/>
      <c r="K16" s="39">
        <f>ROUND(K14/365,1)</f>
        <v>19.2</v>
      </c>
      <c r="L16" s="73" t="s">
        <v>22</v>
      </c>
    </row>
    <row r="17" spans="2:7" ht="13.5" thickBot="1">
      <c r="B17" s="38" t="s">
        <v>786</v>
      </c>
      <c r="C17" s="38"/>
      <c r="D17">
        <v>515</v>
      </c>
      <c r="G17" s="41"/>
    </row>
    <row r="18" spans="2:13" ht="12.75">
      <c r="B18" s="38" t="s">
        <v>776</v>
      </c>
      <c r="C18" s="38"/>
      <c r="D18">
        <v>477</v>
      </c>
      <c r="H18" s="42"/>
      <c r="I18" s="43"/>
      <c r="J18" s="43"/>
      <c r="K18" s="43"/>
      <c r="L18" s="43"/>
      <c r="M18" s="44"/>
    </row>
    <row r="19" spans="2:13" ht="12.75">
      <c r="B19" s="38" t="s">
        <v>777</v>
      </c>
      <c r="C19" s="38"/>
      <c r="D19">
        <v>713</v>
      </c>
      <c r="H19" s="45" t="s">
        <v>70</v>
      </c>
      <c r="I19" s="39">
        <f>ROUND(G12*K12,1)</f>
        <v>9.6</v>
      </c>
      <c r="J19" s="76" t="s">
        <v>23</v>
      </c>
      <c r="K19" s="49" t="s">
        <v>71</v>
      </c>
      <c r="L19" s="50"/>
      <c r="M19" s="51"/>
    </row>
    <row r="20" spans="2:13" ht="13.5" thickBot="1">
      <c r="B20" s="75" t="s">
        <v>24</v>
      </c>
      <c r="C20" s="75"/>
      <c r="D20" s="6">
        <f>SUM(D8:D19)</f>
        <v>6897</v>
      </c>
      <c r="E20" s="92"/>
      <c r="F20" s="93"/>
      <c r="G20" s="94"/>
      <c r="H20" s="46"/>
      <c r="I20" s="47"/>
      <c r="J20" s="47"/>
      <c r="K20" s="47"/>
      <c r="L20" s="47"/>
      <c r="M20" s="48"/>
    </row>
    <row r="22" spans="1:13" ht="15.75">
      <c r="A22" s="115" t="s">
        <v>63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</row>
    <row r="24" spans="1:12" ht="12.75">
      <c r="A24" s="22">
        <v>2</v>
      </c>
      <c r="B24" s="22" t="s">
        <v>25</v>
      </c>
      <c r="G24" s="91">
        <v>5.5</v>
      </c>
      <c r="H24" s="91"/>
      <c r="I24" s="22" t="s">
        <v>73</v>
      </c>
      <c r="J24" s="87" t="s">
        <v>26</v>
      </c>
      <c r="K24" s="87"/>
      <c r="L24" s="87"/>
    </row>
    <row r="26" spans="1:2" ht="12.75">
      <c r="A26" s="22">
        <v>3</v>
      </c>
      <c r="B26" s="22" t="s">
        <v>27</v>
      </c>
    </row>
    <row r="28" spans="3:10" ht="12.75">
      <c r="C28" s="39">
        <f>I19</f>
        <v>9.6</v>
      </c>
      <c r="D28" s="22" t="s">
        <v>71</v>
      </c>
      <c r="H28" s="23" t="s">
        <v>74</v>
      </c>
      <c r="I28" s="6">
        <f>G24</f>
        <v>5.5</v>
      </c>
      <c r="J28" s="22" t="s">
        <v>75</v>
      </c>
    </row>
    <row r="30" spans="8:10" ht="12.75">
      <c r="H30" s="72" t="s">
        <v>70</v>
      </c>
      <c r="I30" s="39">
        <f>ROUND(C28/I28,1)</f>
        <v>1.7</v>
      </c>
      <c r="J30" s="22" t="s">
        <v>28</v>
      </c>
    </row>
    <row r="31" spans="1:2" ht="13.5" thickBot="1">
      <c r="A31" s="22">
        <v>4</v>
      </c>
      <c r="B31" s="22" t="s">
        <v>29</v>
      </c>
    </row>
    <row r="32" spans="2:9" ht="13.5" thickBot="1">
      <c r="B32" s="53" t="s">
        <v>85</v>
      </c>
      <c r="C32" s="54"/>
      <c r="D32" s="54"/>
      <c r="E32" s="55"/>
      <c r="F32" s="98" t="s">
        <v>90</v>
      </c>
      <c r="G32" s="99"/>
      <c r="H32" s="100"/>
      <c r="I32" s="56" t="s">
        <v>89</v>
      </c>
    </row>
    <row r="33" spans="2:9" ht="12.75">
      <c r="B33" s="112" t="s">
        <v>171</v>
      </c>
      <c r="C33" s="113"/>
      <c r="D33" s="113"/>
      <c r="E33" s="114"/>
      <c r="F33" s="60"/>
      <c r="G33" s="61">
        <v>0.9</v>
      </c>
      <c r="H33" s="41"/>
      <c r="I33" s="62" t="s">
        <v>76</v>
      </c>
    </row>
    <row r="34" spans="2:13" ht="12.75">
      <c r="B34" s="108" t="s">
        <v>30</v>
      </c>
      <c r="C34" s="109"/>
      <c r="D34" s="109"/>
      <c r="E34" s="110"/>
      <c r="F34" s="60"/>
      <c r="G34" s="61">
        <v>1</v>
      </c>
      <c r="H34" s="41"/>
      <c r="I34" s="62" t="s">
        <v>31</v>
      </c>
      <c r="K34" s="87" t="s">
        <v>21</v>
      </c>
      <c r="L34" s="87"/>
      <c r="M34" s="87"/>
    </row>
    <row r="35" spans="2:9" ht="12.75">
      <c r="B35" s="96" t="s">
        <v>182</v>
      </c>
      <c r="C35" s="97"/>
      <c r="D35" s="97"/>
      <c r="E35" s="97"/>
      <c r="F35" s="2"/>
      <c r="G35" s="57">
        <v>0.94</v>
      </c>
      <c r="H35" s="41"/>
      <c r="I35" s="63" t="s">
        <v>77</v>
      </c>
    </row>
    <row r="36" spans="2:12" ht="12.75">
      <c r="B36" s="96" t="s">
        <v>172</v>
      </c>
      <c r="C36" s="97"/>
      <c r="D36" s="97"/>
      <c r="E36" s="97"/>
      <c r="F36" s="2"/>
      <c r="G36" s="57">
        <v>0.98</v>
      </c>
      <c r="H36" s="41"/>
      <c r="I36" s="63" t="s">
        <v>78</v>
      </c>
      <c r="K36" s="107" t="s">
        <v>20</v>
      </c>
      <c r="L36" s="107"/>
    </row>
    <row r="37" spans="2:9" ht="12.75">
      <c r="B37" s="96" t="s">
        <v>173</v>
      </c>
      <c r="C37" s="97"/>
      <c r="D37" s="97"/>
      <c r="E37" s="97"/>
      <c r="F37" s="2"/>
      <c r="G37" s="57">
        <v>0.995</v>
      </c>
      <c r="H37" s="41"/>
      <c r="I37" s="63" t="s">
        <v>79</v>
      </c>
    </row>
    <row r="38" spans="2:9" ht="12.75">
      <c r="B38" s="96" t="s">
        <v>174</v>
      </c>
      <c r="C38" s="97"/>
      <c r="D38" s="97"/>
      <c r="E38" s="97"/>
      <c r="F38" s="2"/>
      <c r="G38" s="57">
        <v>0.98</v>
      </c>
      <c r="H38" s="41"/>
      <c r="I38" s="63" t="s">
        <v>80</v>
      </c>
    </row>
    <row r="39" spans="2:9" ht="12.75">
      <c r="B39" s="96" t="s">
        <v>175</v>
      </c>
      <c r="C39" s="97"/>
      <c r="D39" s="97"/>
      <c r="E39" s="97"/>
      <c r="F39" s="2"/>
      <c r="G39" s="57">
        <v>0.99</v>
      </c>
      <c r="H39" s="41"/>
      <c r="I39" s="63" t="s">
        <v>81</v>
      </c>
    </row>
    <row r="40" spans="2:9" ht="12.75">
      <c r="B40" s="96" t="s">
        <v>176</v>
      </c>
      <c r="C40" s="97"/>
      <c r="D40" s="97"/>
      <c r="E40" s="97"/>
      <c r="F40" s="2"/>
      <c r="G40" s="57">
        <v>0.9</v>
      </c>
      <c r="H40" s="41"/>
      <c r="I40" s="63" t="s">
        <v>82</v>
      </c>
    </row>
    <row r="41" spans="2:9" ht="12.75">
      <c r="B41" s="96" t="s">
        <v>177</v>
      </c>
      <c r="C41" s="97"/>
      <c r="D41" s="97"/>
      <c r="E41" s="97"/>
      <c r="F41" s="2"/>
      <c r="G41" s="57">
        <v>0.98</v>
      </c>
      <c r="H41" s="41"/>
      <c r="I41" s="63">
        <v>0.995</v>
      </c>
    </row>
    <row r="42" spans="2:9" ht="12.75">
      <c r="B42" s="96" t="s">
        <v>178</v>
      </c>
      <c r="C42" s="97"/>
      <c r="D42" s="97"/>
      <c r="E42" s="97"/>
      <c r="F42" s="2"/>
      <c r="G42" s="57">
        <v>0.85</v>
      </c>
      <c r="H42" s="41"/>
      <c r="I42" s="63">
        <v>1</v>
      </c>
    </row>
    <row r="43" spans="2:9" ht="12.75">
      <c r="B43" s="96" t="s">
        <v>179</v>
      </c>
      <c r="C43" s="97"/>
      <c r="D43" s="97"/>
      <c r="E43" s="97"/>
      <c r="F43" s="2"/>
      <c r="G43" s="57">
        <v>1</v>
      </c>
      <c r="H43" s="41"/>
      <c r="I43" s="63" t="s">
        <v>83</v>
      </c>
    </row>
    <row r="44" spans="2:9" ht="13.5" thickBot="1">
      <c r="B44" s="96" t="s">
        <v>180</v>
      </c>
      <c r="C44" s="97"/>
      <c r="D44" s="97"/>
      <c r="E44" s="97"/>
      <c r="F44" s="2"/>
      <c r="G44" s="58">
        <v>0.95</v>
      </c>
      <c r="H44" s="41"/>
      <c r="I44" s="63" t="s">
        <v>84</v>
      </c>
    </row>
    <row r="45" spans="2:9" ht="13.5" thickBot="1">
      <c r="B45" s="64" t="s">
        <v>181</v>
      </c>
      <c r="C45" s="65"/>
      <c r="D45" s="65"/>
      <c r="E45" s="65"/>
      <c r="F45" s="66"/>
      <c r="G45" s="59">
        <f>ROUND(PRODUCT(G33:G44),2)</f>
        <v>0.57</v>
      </c>
      <c r="H45" s="67"/>
      <c r="I45" s="68" t="s">
        <v>88</v>
      </c>
    </row>
    <row r="46" ht="13.5" thickBot="1"/>
    <row r="47" spans="1:10" ht="13.5" thickBot="1">
      <c r="A47" s="22">
        <v>5</v>
      </c>
      <c r="B47" s="22" t="s">
        <v>32</v>
      </c>
      <c r="I47" s="69">
        <f>I30</f>
        <v>1.7</v>
      </c>
      <c r="J47" s="22" t="s">
        <v>28</v>
      </c>
    </row>
    <row r="48" spans="8:10" ht="13.5" thickBot="1">
      <c r="H48" s="23" t="s">
        <v>74</v>
      </c>
      <c r="I48" s="77">
        <f>G45</f>
        <v>0.57</v>
      </c>
      <c r="J48" s="22" t="s">
        <v>33</v>
      </c>
    </row>
    <row r="49" spans="7:13" ht="13.5" thickBot="1">
      <c r="G49" s="42"/>
      <c r="H49" s="78"/>
      <c r="I49" s="79"/>
      <c r="J49" s="80"/>
      <c r="K49" s="43"/>
      <c r="L49" s="43"/>
      <c r="M49" s="44"/>
    </row>
    <row r="50" spans="7:13" ht="13.5" thickBot="1">
      <c r="G50" s="81"/>
      <c r="H50" s="82" t="s">
        <v>70</v>
      </c>
      <c r="I50" s="69">
        <f>I47/I48</f>
        <v>2.9824561403508776</v>
      </c>
      <c r="J50" s="49" t="s">
        <v>34</v>
      </c>
      <c r="K50" s="50"/>
      <c r="L50" s="50"/>
      <c r="M50" s="51"/>
    </row>
    <row r="51" spans="7:13" ht="13.5" thickBot="1">
      <c r="G51" s="46"/>
      <c r="H51" s="47"/>
      <c r="I51" s="47"/>
      <c r="J51" s="47"/>
      <c r="K51" s="47"/>
      <c r="L51" s="47"/>
      <c r="M51" s="48"/>
    </row>
    <row r="53" spans="1:2" ht="12.75">
      <c r="A53" s="22">
        <v>6</v>
      </c>
      <c r="B53" s="22" t="s">
        <v>35</v>
      </c>
    </row>
    <row r="54" spans="2:13" ht="12.75">
      <c r="B54" s="83" t="s">
        <v>36</v>
      </c>
      <c r="C54" s="111" t="s">
        <v>787</v>
      </c>
      <c r="D54" s="111"/>
      <c r="E54" s="111"/>
      <c r="F54" s="111"/>
      <c r="G54" s="83" t="s">
        <v>37</v>
      </c>
      <c r="H54" s="111" t="s">
        <v>792</v>
      </c>
      <c r="I54" s="111"/>
      <c r="J54" s="111"/>
      <c r="K54" s="111"/>
      <c r="L54" s="111"/>
      <c r="M54" s="111"/>
    </row>
    <row r="55" spans="3:12" ht="12.75">
      <c r="C55" s="83" t="s">
        <v>38</v>
      </c>
      <c r="D55" s="101">
        <v>165</v>
      </c>
      <c r="E55" s="102"/>
      <c r="F55" s="103"/>
      <c r="I55" s="83" t="s">
        <v>39</v>
      </c>
      <c r="J55" s="104">
        <v>146.9</v>
      </c>
      <c r="K55" s="105"/>
      <c r="L55" s="106"/>
    </row>
    <row r="57" spans="1:14" ht="12.75">
      <c r="A57" s="22">
        <v>7</v>
      </c>
      <c r="B57" s="22" t="s">
        <v>40</v>
      </c>
      <c r="I57" s="84">
        <f>ROUND(I50*1000,0)</f>
        <v>2982</v>
      </c>
      <c r="J57" s="88" t="s">
        <v>41</v>
      </c>
      <c r="K57" s="89"/>
      <c r="L57" s="89"/>
      <c r="M57" s="90"/>
      <c r="N57" t="s">
        <v>790</v>
      </c>
    </row>
    <row r="58" spans="8:14" ht="12.75">
      <c r="H58" s="23" t="s">
        <v>74</v>
      </c>
      <c r="I58" s="39">
        <f>J55</f>
        <v>146.9</v>
      </c>
      <c r="J58" s="88" t="s">
        <v>42</v>
      </c>
      <c r="K58" s="89"/>
      <c r="L58" s="89"/>
      <c r="M58" s="90"/>
      <c r="N58" t="s">
        <v>789</v>
      </c>
    </row>
    <row r="59" spans="8:14" ht="12.75">
      <c r="H59" s="72" t="s">
        <v>70</v>
      </c>
      <c r="I59" s="39">
        <f>ROUNDUP(IF(I58=0,0,I57/I58),0)</f>
        <v>21</v>
      </c>
      <c r="J59" s="88" t="s">
        <v>43</v>
      </c>
      <c r="K59" s="89"/>
      <c r="L59" s="89"/>
      <c r="M59" s="90"/>
      <c r="N59" t="s">
        <v>788</v>
      </c>
    </row>
    <row r="60" spans="7:14" ht="12.75">
      <c r="G60" s="86" t="s">
        <v>801</v>
      </c>
      <c r="I60" s="86" t="s">
        <v>799</v>
      </c>
      <c r="N60" t="s">
        <v>793</v>
      </c>
    </row>
    <row r="61" spans="9:16" ht="12.75">
      <c r="I61">
        <f>I57*(22/21)</f>
        <v>3124</v>
      </c>
      <c r="J61" s="86" t="s">
        <v>800</v>
      </c>
      <c r="N61" t="s">
        <v>794</v>
      </c>
      <c r="P61" s="85">
        <f>558*22</f>
        <v>12276</v>
      </c>
    </row>
    <row r="62" spans="14:16" ht="12.75">
      <c r="N62" t="s">
        <v>795</v>
      </c>
      <c r="O62" t="s">
        <v>797</v>
      </c>
      <c r="P62" t="s">
        <v>796</v>
      </c>
    </row>
    <row r="63" spans="1:16" ht="12.75">
      <c r="A63" s="22">
        <v>8</v>
      </c>
      <c r="B63" s="22" t="s">
        <v>791</v>
      </c>
      <c r="N63">
        <f>(65.3*32.8)/144</f>
        <v>14.873888888888887</v>
      </c>
      <c r="O63" t="s">
        <v>795</v>
      </c>
      <c r="P63">
        <f>I59*N63</f>
        <v>312.35166666666663</v>
      </c>
    </row>
    <row r="64" spans="14:16" ht="12.75">
      <c r="N64">
        <f>(165.8*83.4)/10000</f>
        <v>1.3827720000000001</v>
      </c>
      <c r="O64" t="s">
        <v>798</v>
      </c>
      <c r="P64">
        <f>N64*I59</f>
        <v>29.038212</v>
      </c>
    </row>
    <row r="65" spans="2:15" ht="12.75">
      <c r="B65" s="31" t="s">
        <v>260</v>
      </c>
      <c r="C65" s="31" t="s">
        <v>261</v>
      </c>
      <c r="D65" s="31" t="s">
        <v>262</v>
      </c>
      <c r="F65" s="32">
        <f>G65*H65/100</f>
        <v>3185</v>
      </c>
      <c r="G65" s="33">
        <v>3500</v>
      </c>
      <c r="H65" s="24">
        <v>91</v>
      </c>
      <c r="I65" s="31" t="s">
        <v>193</v>
      </c>
      <c r="J65" s="34">
        <v>38574</v>
      </c>
      <c r="M65" s="86" t="s">
        <v>802</v>
      </c>
      <c r="O65" s="86" t="s">
        <v>803</v>
      </c>
    </row>
  </sheetData>
  <sheetProtection/>
  <mergeCells count="36">
    <mergeCell ref="A1:M1"/>
    <mergeCell ref="B6:C6"/>
    <mergeCell ref="B7:D7"/>
    <mergeCell ref="A22:M22"/>
    <mergeCell ref="E6:G6"/>
    <mergeCell ref="I6:M6"/>
    <mergeCell ref="I7:M7"/>
    <mergeCell ref="J2:M4"/>
    <mergeCell ref="J59:M59"/>
    <mergeCell ref="D55:F55"/>
    <mergeCell ref="J55:L55"/>
    <mergeCell ref="J57:M57"/>
    <mergeCell ref="K36:L36"/>
    <mergeCell ref="B37:E37"/>
    <mergeCell ref="B40:E40"/>
    <mergeCell ref="B41:E41"/>
    <mergeCell ref="B42:E42"/>
    <mergeCell ref="C54:F54"/>
    <mergeCell ref="H54:M54"/>
    <mergeCell ref="B38:E38"/>
    <mergeCell ref="B39:E39"/>
    <mergeCell ref="B44:E44"/>
    <mergeCell ref="J24:L24"/>
    <mergeCell ref="J58:M58"/>
    <mergeCell ref="G24:H24"/>
    <mergeCell ref="E20:G20"/>
    <mergeCell ref="H14:J14"/>
    <mergeCell ref="H15:J15"/>
    <mergeCell ref="H16:J16"/>
    <mergeCell ref="B43:E43"/>
    <mergeCell ref="F32:H32"/>
    <mergeCell ref="B36:E36"/>
    <mergeCell ref="B34:E34"/>
    <mergeCell ref="K34:M34"/>
    <mergeCell ref="B33:E33"/>
    <mergeCell ref="B35:E35"/>
  </mergeCells>
  <hyperlinks>
    <hyperlink ref="J24" r:id="rId1" display="Redbook Web Site"/>
    <hyperlink ref="K34" r:id="rId2" display="On-line derating calculator"/>
    <hyperlink ref="K36" r:id="rId3" display="Derating help page"/>
    <hyperlink ref="K34:M34" r:id="rId4" display="On-line Derating Calculator"/>
    <hyperlink ref="K36:L36" r:id="rId5" display="Derating help page"/>
  </hyperlinks>
  <printOptions/>
  <pageMargins left="0.5" right="0.5" top="0.75" bottom="0.5" header="0.5" footer="0.5"/>
  <pageSetup fitToHeight="1" fitToWidth="1" horizontalDpi="600" verticalDpi="600" orientation="portrait" scale="92" r:id="rId8"/>
  <headerFooter alignWithMargins="0">
    <oddHeader>&amp;C&amp;"Arial,Bold"&amp;12Grid-Intertie Photovoltaic System Sizing Worksheet</oddHeader>
  </headerFooter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8"/>
  <sheetViews>
    <sheetView zoomScalePageLayoutView="0" workbookViewId="0" topLeftCell="A1">
      <pane ySplit="4" topLeftCell="A54" activePane="bottomLeft" state="frozen"/>
      <selection pane="topLeft" activeCell="A1" sqref="A1"/>
      <selection pane="bottomLeft" activeCell="D72" sqref="D72"/>
    </sheetView>
  </sheetViews>
  <sheetFormatPr defaultColWidth="9.140625" defaultRowHeight="12.75"/>
  <cols>
    <col min="1" max="1" width="24.28125" style="0" customWidth="1"/>
    <col min="2" max="2" width="26.57421875" style="0" bestFit="1" customWidth="1"/>
    <col min="3" max="3" width="52.7109375" style="0" customWidth="1"/>
    <col min="4" max="4" width="8.7109375" style="0" customWidth="1"/>
    <col min="5" max="5" width="7.7109375" style="1" customWidth="1"/>
    <col min="6" max="6" width="9.57421875" style="0" customWidth="1"/>
    <col min="7" max="7" width="8.57421875" style="0" bestFit="1" customWidth="1"/>
    <col min="8" max="8" width="10.140625" style="0" bestFit="1" customWidth="1"/>
  </cols>
  <sheetData>
    <row r="1" spans="1:2" ht="13.5" thickBot="1">
      <c r="A1" s="126" t="s">
        <v>336</v>
      </c>
      <c r="B1" s="127"/>
    </row>
    <row r="2" spans="1:8" ht="12.75">
      <c r="A2" s="7"/>
      <c r="B2" s="8"/>
      <c r="C2" s="8"/>
      <c r="D2" s="8"/>
      <c r="E2" s="9"/>
      <c r="F2" s="8"/>
      <c r="G2" s="9" t="s">
        <v>186</v>
      </c>
      <c r="H2" s="10"/>
    </row>
    <row r="3" spans="1:8" ht="12.75">
      <c r="A3" s="11"/>
      <c r="B3" s="5"/>
      <c r="C3" s="5"/>
      <c r="D3" s="5"/>
      <c r="E3" s="6" t="s">
        <v>335</v>
      </c>
      <c r="F3" s="6" t="s">
        <v>333</v>
      </c>
      <c r="G3" s="6" t="s">
        <v>187</v>
      </c>
      <c r="H3" s="12"/>
    </row>
    <row r="4" spans="1:8" ht="13.5" thickBot="1">
      <c r="A4" s="15" t="s">
        <v>183</v>
      </c>
      <c r="B4" s="13" t="s">
        <v>332</v>
      </c>
      <c r="C4" s="13" t="s">
        <v>184</v>
      </c>
      <c r="D4" s="13"/>
      <c r="E4" s="16" t="s">
        <v>185</v>
      </c>
      <c r="F4" s="16" t="s">
        <v>334</v>
      </c>
      <c r="G4" s="16" t="s">
        <v>188</v>
      </c>
      <c r="H4" s="17" t="s">
        <v>189</v>
      </c>
    </row>
    <row r="5" spans="1:8" ht="12.75">
      <c r="A5" s="128" t="s">
        <v>134</v>
      </c>
      <c r="B5" s="129"/>
      <c r="E5" s="4"/>
      <c r="F5" s="1"/>
      <c r="H5" s="1"/>
    </row>
    <row r="6" spans="1:8" ht="12.75">
      <c r="A6" s="2" t="s">
        <v>226</v>
      </c>
      <c r="B6" s="2" t="s">
        <v>229</v>
      </c>
      <c r="C6" s="2" t="s">
        <v>228</v>
      </c>
      <c r="D6" s="25">
        <f>E6*F6/100</f>
        <v>2262.5</v>
      </c>
      <c r="E6" s="14">
        <v>2500</v>
      </c>
      <c r="F6" s="3">
        <v>90.5</v>
      </c>
      <c r="G6" s="2" t="s">
        <v>193</v>
      </c>
      <c r="H6" s="18">
        <v>38574</v>
      </c>
    </row>
    <row r="7" spans="1:8" ht="12.75">
      <c r="A7" s="2" t="s">
        <v>226</v>
      </c>
      <c r="B7" s="2" t="s">
        <v>230</v>
      </c>
      <c r="C7" s="2" t="s">
        <v>228</v>
      </c>
      <c r="D7" s="25">
        <f aca="true" t="shared" si="0" ref="D7:D38">E7*F7/100</f>
        <v>2443.5</v>
      </c>
      <c r="E7" s="14">
        <v>2700</v>
      </c>
      <c r="F7" s="3">
        <v>90.5</v>
      </c>
      <c r="G7" s="2" t="s">
        <v>193</v>
      </c>
      <c r="H7" s="18">
        <v>38574</v>
      </c>
    </row>
    <row r="8" spans="1:8" ht="12.75">
      <c r="A8" s="26" t="s">
        <v>263</v>
      </c>
      <c r="B8" s="26" t="s">
        <v>264</v>
      </c>
      <c r="C8" s="26" t="s">
        <v>265</v>
      </c>
      <c r="D8" s="27">
        <f t="shared" si="0"/>
        <v>1001</v>
      </c>
      <c r="E8" s="28">
        <v>1100</v>
      </c>
      <c r="F8" s="29">
        <v>91</v>
      </c>
      <c r="G8" s="26" t="s">
        <v>199</v>
      </c>
      <c r="H8" s="30">
        <v>38443</v>
      </c>
    </row>
    <row r="9" spans="1:8" ht="12.75">
      <c r="A9" s="26" t="s">
        <v>263</v>
      </c>
      <c r="B9" s="26" t="s">
        <v>266</v>
      </c>
      <c r="C9" s="26" t="s">
        <v>265</v>
      </c>
      <c r="D9" s="27">
        <f t="shared" si="0"/>
        <v>1001</v>
      </c>
      <c r="E9" s="28">
        <v>1100</v>
      </c>
      <c r="F9" s="29">
        <v>91</v>
      </c>
      <c r="G9" s="26" t="s">
        <v>193</v>
      </c>
      <c r="H9" s="30">
        <v>38443</v>
      </c>
    </row>
    <row r="10" spans="1:8" ht="12.75">
      <c r="A10" s="26" t="s">
        <v>263</v>
      </c>
      <c r="B10" s="26" t="s">
        <v>277</v>
      </c>
      <c r="C10" s="26" t="s">
        <v>278</v>
      </c>
      <c r="D10" s="27">
        <f t="shared" si="0"/>
        <v>636.84</v>
      </c>
      <c r="E10" s="28">
        <v>696</v>
      </c>
      <c r="F10" s="29">
        <v>91.5</v>
      </c>
      <c r="G10" s="26" t="s">
        <v>199</v>
      </c>
      <c r="H10" s="30">
        <v>38621</v>
      </c>
    </row>
    <row r="11" spans="1:8" ht="12.75">
      <c r="A11" s="26" t="s">
        <v>263</v>
      </c>
      <c r="B11" s="26" t="s">
        <v>279</v>
      </c>
      <c r="C11" s="26" t="s">
        <v>280</v>
      </c>
      <c r="D11" s="27">
        <f t="shared" si="0"/>
        <v>636.84</v>
      </c>
      <c r="E11" s="28">
        <v>696</v>
      </c>
      <c r="F11" s="29">
        <v>91.5</v>
      </c>
      <c r="G11" s="26" t="s">
        <v>193</v>
      </c>
      <c r="H11" s="30">
        <v>38448</v>
      </c>
    </row>
    <row r="12" spans="1:8" ht="12.75">
      <c r="A12" s="26" t="s">
        <v>263</v>
      </c>
      <c r="B12" s="26" t="s">
        <v>281</v>
      </c>
      <c r="C12" s="26" t="s">
        <v>282</v>
      </c>
      <c r="D12" s="27">
        <f t="shared" si="0"/>
        <v>1647</v>
      </c>
      <c r="E12" s="28">
        <v>1800</v>
      </c>
      <c r="F12" s="29">
        <v>91.5</v>
      </c>
      <c r="G12" s="26" t="s">
        <v>199</v>
      </c>
      <c r="H12" s="30">
        <v>38471</v>
      </c>
    </row>
    <row r="13" spans="1:8" ht="12.75">
      <c r="A13" s="26" t="s">
        <v>263</v>
      </c>
      <c r="B13" s="26" t="s">
        <v>283</v>
      </c>
      <c r="C13" s="26" t="s">
        <v>284</v>
      </c>
      <c r="D13" s="27">
        <f t="shared" si="0"/>
        <v>1647</v>
      </c>
      <c r="E13" s="28">
        <v>1800</v>
      </c>
      <c r="F13" s="29">
        <v>91.5</v>
      </c>
      <c r="G13" s="26" t="s">
        <v>193</v>
      </c>
      <c r="H13" s="30">
        <v>38471</v>
      </c>
    </row>
    <row r="14" spans="1:8" ht="12.75">
      <c r="A14" s="2" t="s">
        <v>241</v>
      </c>
      <c r="B14" s="2" t="s">
        <v>242</v>
      </c>
      <c r="C14" s="2" t="s">
        <v>243</v>
      </c>
      <c r="D14" s="25">
        <f t="shared" si="0"/>
        <v>1656</v>
      </c>
      <c r="E14" s="14">
        <v>1800</v>
      </c>
      <c r="F14" s="3">
        <v>92</v>
      </c>
      <c r="G14" s="2" t="s">
        <v>193</v>
      </c>
      <c r="H14" s="18">
        <v>38471</v>
      </c>
    </row>
    <row r="15" spans="1:8" ht="12.75">
      <c r="A15" s="2" t="s">
        <v>295</v>
      </c>
      <c r="B15" s="2" t="s">
        <v>300</v>
      </c>
      <c r="C15" s="2" t="s">
        <v>301</v>
      </c>
      <c r="D15" s="25">
        <f t="shared" si="0"/>
        <v>2286.2</v>
      </c>
      <c r="E15" s="14">
        <v>2485</v>
      </c>
      <c r="F15" s="3">
        <v>92</v>
      </c>
      <c r="G15" s="2" t="s">
        <v>193</v>
      </c>
      <c r="H15" s="18">
        <v>38623</v>
      </c>
    </row>
    <row r="16" spans="1:8" ht="12.75">
      <c r="A16" s="2" t="s">
        <v>226</v>
      </c>
      <c r="B16" s="2" t="s">
        <v>227</v>
      </c>
      <c r="C16" s="2" t="s">
        <v>228</v>
      </c>
      <c r="D16" s="25">
        <f t="shared" si="0"/>
        <v>2318.4</v>
      </c>
      <c r="E16" s="14">
        <v>2520</v>
      </c>
      <c r="F16" s="3">
        <v>92</v>
      </c>
      <c r="G16" s="2" t="s">
        <v>193</v>
      </c>
      <c r="H16" s="18">
        <v>38447</v>
      </c>
    </row>
    <row r="17" spans="1:8" ht="12.75">
      <c r="A17" s="2" t="s">
        <v>295</v>
      </c>
      <c r="B17" s="2" t="s">
        <v>298</v>
      </c>
      <c r="C17" s="2" t="s">
        <v>299</v>
      </c>
      <c r="D17" s="25">
        <f t="shared" si="0"/>
        <v>1627.075</v>
      </c>
      <c r="E17" s="14">
        <v>1759</v>
      </c>
      <c r="F17" s="3">
        <v>92.5</v>
      </c>
      <c r="G17" s="2" t="s">
        <v>193</v>
      </c>
      <c r="H17" s="18">
        <v>38623</v>
      </c>
    </row>
    <row r="18" spans="1:8" ht="12.75">
      <c r="A18" s="2" t="s">
        <v>295</v>
      </c>
      <c r="B18" s="2" t="s">
        <v>296</v>
      </c>
      <c r="C18" s="2" t="s">
        <v>297</v>
      </c>
      <c r="D18" s="25">
        <f t="shared" si="0"/>
        <v>1664.075</v>
      </c>
      <c r="E18" s="14">
        <v>1799</v>
      </c>
      <c r="F18" s="3">
        <v>92.5</v>
      </c>
      <c r="G18" s="2" t="s">
        <v>193</v>
      </c>
      <c r="H18" s="18">
        <v>38623</v>
      </c>
    </row>
    <row r="19" spans="1:8" ht="12.75">
      <c r="A19" s="26" t="s">
        <v>263</v>
      </c>
      <c r="B19" s="26" t="s">
        <v>287</v>
      </c>
      <c r="C19" s="26" t="s">
        <v>288</v>
      </c>
      <c r="D19" s="27">
        <f t="shared" si="0"/>
        <v>1942.5</v>
      </c>
      <c r="E19" s="28">
        <v>2100</v>
      </c>
      <c r="F19" s="29">
        <v>92.5</v>
      </c>
      <c r="G19" s="26" t="s">
        <v>199</v>
      </c>
      <c r="H19" s="30">
        <v>38471</v>
      </c>
    </row>
    <row r="20" spans="1:8" ht="12.75">
      <c r="A20" s="26" t="s">
        <v>263</v>
      </c>
      <c r="B20" s="26" t="s">
        <v>291</v>
      </c>
      <c r="C20" s="26" t="s">
        <v>292</v>
      </c>
      <c r="D20" s="27">
        <f t="shared" si="0"/>
        <v>1942.5</v>
      </c>
      <c r="E20" s="28">
        <v>2100</v>
      </c>
      <c r="F20" s="29">
        <v>92.5</v>
      </c>
      <c r="G20" s="26" t="s">
        <v>193</v>
      </c>
      <c r="H20" s="30">
        <v>38471</v>
      </c>
    </row>
    <row r="21" spans="1:8" ht="12.75">
      <c r="A21" s="2" t="s">
        <v>241</v>
      </c>
      <c r="B21" s="2" t="s">
        <v>244</v>
      </c>
      <c r="C21" s="2" t="s">
        <v>245</v>
      </c>
      <c r="D21" s="25">
        <f t="shared" si="0"/>
        <v>1860</v>
      </c>
      <c r="E21" s="14">
        <v>2000</v>
      </c>
      <c r="F21" s="3">
        <v>93</v>
      </c>
      <c r="G21" s="2" t="s">
        <v>193</v>
      </c>
      <c r="H21" s="18">
        <v>38502</v>
      </c>
    </row>
    <row r="22" spans="1:8" ht="12.75">
      <c r="A22" s="2" t="s">
        <v>133</v>
      </c>
      <c r="B22" s="2" t="s">
        <v>304</v>
      </c>
      <c r="C22" s="2" t="s">
        <v>245</v>
      </c>
      <c r="D22" s="25">
        <f t="shared" si="0"/>
        <v>1860</v>
      </c>
      <c r="E22" s="14">
        <v>2000</v>
      </c>
      <c r="F22" s="3">
        <v>93</v>
      </c>
      <c r="G22" s="2" t="s">
        <v>193</v>
      </c>
      <c r="H22" s="18">
        <v>38502</v>
      </c>
    </row>
    <row r="23" spans="1:8" ht="12.75">
      <c r="A23" s="26" t="s">
        <v>263</v>
      </c>
      <c r="B23" s="26" t="s">
        <v>285</v>
      </c>
      <c r="C23" s="26" t="s">
        <v>286</v>
      </c>
      <c r="D23" s="27">
        <f t="shared" si="0"/>
        <v>1953</v>
      </c>
      <c r="E23" s="28">
        <v>2100</v>
      </c>
      <c r="F23" s="29">
        <v>93</v>
      </c>
      <c r="G23" s="26" t="s">
        <v>193</v>
      </c>
      <c r="H23" s="30">
        <v>38777</v>
      </c>
    </row>
    <row r="24" spans="1:8" ht="12.75">
      <c r="A24" s="2" t="s">
        <v>203</v>
      </c>
      <c r="B24" s="2" t="s">
        <v>206</v>
      </c>
      <c r="C24" s="2" t="s">
        <v>207</v>
      </c>
      <c r="D24" s="25">
        <f t="shared" si="0"/>
        <v>2185.5</v>
      </c>
      <c r="E24" s="14">
        <v>2350</v>
      </c>
      <c r="F24" s="3">
        <v>93</v>
      </c>
      <c r="G24" s="2" t="s">
        <v>193</v>
      </c>
      <c r="H24" s="3" t="s">
        <v>337</v>
      </c>
    </row>
    <row r="25" spans="1:8" ht="12.75">
      <c r="A25" s="2" t="s">
        <v>295</v>
      </c>
      <c r="B25" s="2" t="s">
        <v>302</v>
      </c>
      <c r="C25" s="2" t="s">
        <v>303</v>
      </c>
      <c r="D25" s="25">
        <f t="shared" si="0"/>
        <v>2323.14</v>
      </c>
      <c r="E25" s="14">
        <v>2498</v>
      </c>
      <c r="F25" s="3">
        <v>93</v>
      </c>
      <c r="G25" s="2" t="s">
        <v>193</v>
      </c>
      <c r="H25" s="18">
        <v>38623</v>
      </c>
    </row>
    <row r="26" spans="1:8" ht="12.75">
      <c r="A26" s="26" t="s">
        <v>263</v>
      </c>
      <c r="B26" s="26" t="s">
        <v>289</v>
      </c>
      <c r="C26" s="26" t="s">
        <v>290</v>
      </c>
      <c r="D26" s="27">
        <f t="shared" si="0"/>
        <v>2325</v>
      </c>
      <c r="E26" s="28">
        <v>2500</v>
      </c>
      <c r="F26" s="29">
        <v>93</v>
      </c>
      <c r="G26" s="26" t="s">
        <v>199</v>
      </c>
      <c r="H26" s="30">
        <v>38471</v>
      </c>
    </row>
    <row r="27" spans="1:8" ht="12.75">
      <c r="A27" s="26" t="s">
        <v>263</v>
      </c>
      <c r="B27" s="26" t="s">
        <v>293</v>
      </c>
      <c r="C27" s="26" t="s">
        <v>294</v>
      </c>
      <c r="D27" s="27">
        <f t="shared" si="0"/>
        <v>2325</v>
      </c>
      <c r="E27" s="28">
        <v>2500</v>
      </c>
      <c r="F27" s="29">
        <v>93</v>
      </c>
      <c r="G27" s="26" t="s">
        <v>193</v>
      </c>
      <c r="H27" s="30">
        <v>38471</v>
      </c>
    </row>
    <row r="28" spans="1:8" ht="12.75">
      <c r="A28" s="2" t="s">
        <v>200</v>
      </c>
      <c r="B28" s="2" t="s">
        <v>201</v>
      </c>
      <c r="C28" s="2" t="s">
        <v>202</v>
      </c>
      <c r="D28" s="25">
        <f t="shared" si="0"/>
        <v>2650.5</v>
      </c>
      <c r="E28" s="14">
        <v>2850</v>
      </c>
      <c r="F28" s="3">
        <v>93</v>
      </c>
      <c r="G28" s="2" t="s">
        <v>193</v>
      </c>
      <c r="H28" s="18">
        <v>38677</v>
      </c>
    </row>
    <row r="29" spans="1:8" ht="12.75">
      <c r="A29" s="2" t="s">
        <v>203</v>
      </c>
      <c r="B29" s="2" t="s">
        <v>204</v>
      </c>
      <c r="C29" s="2" t="s">
        <v>205</v>
      </c>
      <c r="D29" s="25">
        <f t="shared" si="0"/>
        <v>1870</v>
      </c>
      <c r="E29" s="14">
        <v>2000</v>
      </c>
      <c r="F29" s="3">
        <v>93.5</v>
      </c>
      <c r="G29" s="2" t="s">
        <v>193</v>
      </c>
      <c r="H29" s="3" t="s">
        <v>337</v>
      </c>
    </row>
    <row r="30" spans="1:8" ht="12.75">
      <c r="A30" s="2" t="s">
        <v>216</v>
      </c>
      <c r="B30" s="2" t="s">
        <v>217</v>
      </c>
      <c r="C30" s="2" t="s">
        <v>218</v>
      </c>
      <c r="D30" s="25">
        <f t="shared" si="0"/>
        <v>2350</v>
      </c>
      <c r="E30" s="14">
        <v>2500</v>
      </c>
      <c r="F30" s="3">
        <v>94</v>
      </c>
      <c r="G30" s="2" t="s">
        <v>193</v>
      </c>
      <c r="H30" s="18">
        <v>38777</v>
      </c>
    </row>
    <row r="31" spans="1:8" ht="12.75">
      <c r="A31" s="26" t="s">
        <v>309</v>
      </c>
      <c r="B31" s="26" t="s">
        <v>310</v>
      </c>
      <c r="C31" s="26" t="s">
        <v>311</v>
      </c>
      <c r="D31" s="27">
        <f t="shared" si="0"/>
        <v>2350</v>
      </c>
      <c r="E31" s="28">
        <v>2500</v>
      </c>
      <c r="F31" s="29">
        <v>94</v>
      </c>
      <c r="G31" s="26" t="s">
        <v>193</v>
      </c>
      <c r="H31" s="30">
        <v>38621</v>
      </c>
    </row>
    <row r="32" spans="1:8" ht="12.75">
      <c r="A32" s="26" t="s">
        <v>309</v>
      </c>
      <c r="B32" s="26" t="s">
        <v>312</v>
      </c>
      <c r="C32" s="26" t="s">
        <v>313</v>
      </c>
      <c r="D32" s="27">
        <f t="shared" si="0"/>
        <v>2350</v>
      </c>
      <c r="E32" s="28">
        <v>2500</v>
      </c>
      <c r="F32" s="29">
        <v>94</v>
      </c>
      <c r="G32" s="26" t="s">
        <v>193</v>
      </c>
      <c r="H32" s="30">
        <v>38623</v>
      </c>
    </row>
    <row r="33" spans="1:8" ht="12.75">
      <c r="A33" s="2" t="s">
        <v>203</v>
      </c>
      <c r="B33" s="2" t="s">
        <v>208</v>
      </c>
      <c r="C33" s="2" t="s">
        <v>209</v>
      </c>
      <c r="D33" s="25">
        <f t="shared" si="0"/>
        <v>2538</v>
      </c>
      <c r="E33" s="14">
        <v>2700</v>
      </c>
      <c r="F33" s="3">
        <v>94</v>
      </c>
      <c r="G33" s="2" t="s">
        <v>193</v>
      </c>
      <c r="H33" s="3" t="s">
        <v>337</v>
      </c>
    </row>
    <row r="34" spans="1:8" ht="12.75">
      <c r="A34" s="2" t="s">
        <v>241</v>
      </c>
      <c r="B34" s="2" t="s">
        <v>246</v>
      </c>
      <c r="C34" s="2" t="s">
        <v>247</v>
      </c>
      <c r="D34" s="25">
        <f t="shared" si="0"/>
        <v>2632</v>
      </c>
      <c r="E34" s="14">
        <v>2800</v>
      </c>
      <c r="F34" s="3">
        <v>94</v>
      </c>
      <c r="G34" s="2" t="s">
        <v>193</v>
      </c>
      <c r="H34" s="18">
        <v>38471</v>
      </c>
    </row>
    <row r="35" spans="1:8" ht="12.75">
      <c r="A35" s="2" t="s">
        <v>241</v>
      </c>
      <c r="B35" s="2" t="s">
        <v>248</v>
      </c>
      <c r="C35" s="2" t="s">
        <v>249</v>
      </c>
      <c r="D35" s="25">
        <f t="shared" si="0"/>
        <v>2632</v>
      </c>
      <c r="E35" s="14">
        <v>2800</v>
      </c>
      <c r="F35" s="3">
        <v>94</v>
      </c>
      <c r="G35" s="2" t="s">
        <v>193</v>
      </c>
      <c r="H35" s="18">
        <v>38471</v>
      </c>
    </row>
    <row r="36" spans="1:8" ht="12.75">
      <c r="A36" s="2" t="s">
        <v>241</v>
      </c>
      <c r="B36" s="2" t="s">
        <v>252</v>
      </c>
      <c r="C36" s="2" t="s">
        <v>253</v>
      </c>
      <c r="D36" s="25">
        <f t="shared" si="0"/>
        <v>2726</v>
      </c>
      <c r="E36" s="14">
        <v>2900</v>
      </c>
      <c r="F36" s="3">
        <v>94</v>
      </c>
      <c r="G36" s="2" t="s">
        <v>193</v>
      </c>
      <c r="H36" s="18">
        <v>38621</v>
      </c>
    </row>
    <row r="37" spans="1:8" ht="12.75">
      <c r="A37" s="2" t="s">
        <v>133</v>
      </c>
      <c r="B37" s="2" t="s">
        <v>305</v>
      </c>
      <c r="C37" s="2" t="s">
        <v>253</v>
      </c>
      <c r="D37" s="25">
        <f t="shared" si="0"/>
        <v>2726</v>
      </c>
      <c r="E37" s="14">
        <v>2900</v>
      </c>
      <c r="F37" s="3">
        <v>94</v>
      </c>
      <c r="G37" s="2" t="s">
        <v>193</v>
      </c>
      <c r="H37" s="18">
        <v>38471</v>
      </c>
    </row>
    <row r="38" spans="1:8" ht="13.5" thickBot="1">
      <c r="A38" s="2" t="s">
        <v>241</v>
      </c>
      <c r="B38" s="2" t="s">
        <v>250</v>
      </c>
      <c r="C38" s="2" t="s">
        <v>251</v>
      </c>
      <c r="D38" s="25">
        <f t="shared" si="0"/>
        <v>2646</v>
      </c>
      <c r="E38" s="14">
        <v>2800</v>
      </c>
      <c r="F38" s="3">
        <v>94.5</v>
      </c>
      <c r="G38" s="2" t="s">
        <v>193</v>
      </c>
      <c r="H38" s="18">
        <v>38471</v>
      </c>
    </row>
    <row r="39" spans="1:8" ht="12.75">
      <c r="A39" s="128" t="s">
        <v>132</v>
      </c>
      <c r="B39" s="129"/>
      <c r="E39" s="4"/>
      <c r="F39" s="1"/>
      <c r="H39" s="1"/>
    </row>
    <row r="40" spans="1:8" ht="12.75">
      <c r="A40" s="26" t="s">
        <v>309</v>
      </c>
      <c r="B40" s="26" t="s">
        <v>326</v>
      </c>
      <c r="C40" s="26" t="s">
        <v>327</v>
      </c>
      <c r="D40" s="27">
        <f aca="true" t="shared" si="1" ref="D40:D78">E40*F40/100</f>
        <v>2934.33</v>
      </c>
      <c r="E40" s="28">
        <v>3297</v>
      </c>
      <c r="F40" s="29">
        <v>89</v>
      </c>
      <c r="G40" s="26" t="s">
        <v>199</v>
      </c>
      <c r="H40" s="30">
        <v>38443</v>
      </c>
    </row>
    <row r="41" spans="1:8" ht="12.75">
      <c r="A41" s="2" t="s">
        <v>196</v>
      </c>
      <c r="B41" s="2" t="s">
        <v>197</v>
      </c>
      <c r="C41" s="2" t="s">
        <v>198</v>
      </c>
      <c r="D41" s="25">
        <f t="shared" si="1"/>
        <v>4450</v>
      </c>
      <c r="E41" s="14">
        <v>5000</v>
      </c>
      <c r="F41" s="3">
        <v>89</v>
      </c>
      <c r="G41" s="2" t="s">
        <v>199</v>
      </c>
      <c r="H41" s="18">
        <v>38443</v>
      </c>
    </row>
    <row r="42" spans="1:8" ht="12.75">
      <c r="A42" s="26" t="s">
        <v>309</v>
      </c>
      <c r="B42" s="26" t="s">
        <v>328</v>
      </c>
      <c r="C42" s="26" t="s">
        <v>329</v>
      </c>
      <c r="D42" s="27">
        <f t="shared" si="1"/>
        <v>2905.955</v>
      </c>
      <c r="E42" s="28">
        <v>3211</v>
      </c>
      <c r="F42" s="29">
        <v>90.5</v>
      </c>
      <c r="G42" s="26" t="s">
        <v>199</v>
      </c>
      <c r="H42" s="30">
        <v>38443</v>
      </c>
    </row>
    <row r="43" spans="1:8" ht="12.75">
      <c r="A43" s="2" t="s">
        <v>190</v>
      </c>
      <c r="B43" s="2" t="s">
        <v>191</v>
      </c>
      <c r="C43" s="2" t="s">
        <v>192</v>
      </c>
      <c r="D43" s="25">
        <f t="shared" si="1"/>
        <v>3124.06</v>
      </c>
      <c r="E43" s="14">
        <v>3452</v>
      </c>
      <c r="F43" s="3">
        <v>90.5</v>
      </c>
      <c r="G43" s="2" t="s">
        <v>193</v>
      </c>
      <c r="H43" s="18">
        <v>38448</v>
      </c>
    </row>
    <row r="44" spans="1:8" ht="12.75">
      <c r="A44" s="2" t="s">
        <v>190</v>
      </c>
      <c r="B44" s="2" t="s">
        <v>194</v>
      </c>
      <c r="C44" s="2" t="s">
        <v>195</v>
      </c>
      <c r="D44" s="25">
        <f t="shared" si="1"/>
        <v>3167.5</v>
      </c>
      <c r="E44" s="14">
        <v>3500</v>
      </c>
      <c r="F44" s="3">
        <v>90.5</v>
      </c>
      <c r="G44" s="2" t="s">
        <v>193</v>
      </c>
      <c r="H44" s="18">
        <v>38448</v>
      </c>
    </row>
    <row r="45" spans="1:8" ht="12.75">
      <c r="A45" s="2" t="s">
        <v>226</v>
      </c>
      <c r="B45" s="2" t="s">
        <v>231</v>
      </c>
      <c r="C45" s="2" t="s">
        <v>228</v>
      </c>
      <c r="D45" s="25">
        <f t="shared" si="1"/>
        <v>2730</v>
      </c>
      <c r="E45" s="14">
        <v>3000</v>
      </c>
      <c r="F45" s="3">
        <v>91</v>
      </c>
      <c r="G45" s="2" t="s">
        <v>193</v>
      </c>
      <c r="H45" s="18">
        <v>38574</v>
      </c>
    </row>
    <row r="46" spans="1:8" ht="12.75">
      <c r="A46" s="26" t="s">
        <v>238</v>
      </c>
      <c r="B46" s="26" t="s">
        <v>239</v>
      </c>
      <c r="C46" s="26" t="s">
        <v>240</v>
      </c>
      <c r="D46" s="27">
        <f t="shared" si="1"/>
        <v>2763.67</v>
      </c>
      <c r="E46" s="28">
        <v>3037</v>
      </c>
      <c r="F46" s="29">
        <v>91</v>
      </c>
      <c r="G46" s="26" t="s">
        <v>199</v>
      </c>
      <c r="H46" s="30">
        <v>38443</v>
      </c>
    </row>
    <row r="47" spans="1:8" ht="12.75">
      <c r="A47" s="31" t="s">
        <v>260</v>
      </c>
      <c r="B47" s="31" t="s">
        <v>261</v>
      </c>
      <c r="C47" s="31" t="s">
        <v>262</v>
      </c>
      <c r="D47" s="32">
        <f t="shared" si="1"/>
        <v>3185</v>
      </c>
      <c r="E47" s="33">
        <v>3500</v>
      </c>
      <c r="F47" s="24">
        <v>91</v>
      </c>
      <c r="G47" s="31" t="s">
        <v>193</v>
      </c>
      <c r="H47" s="34">
        <v>38574</v>
      </c>
    </row>
    <row r="48" spans="1:8" ht="12.75">
      <c r="A48" s="26" t="s">
        <v>309</v>
      </c>
      <c r="B48" s="26" t="s">
        <v>330</v>
      </c>
      <c r="C48" s="26" t="s">
        <v>331</v>
      </c>
      <c r="D48" s="27">
        <f t="shared" si="1"/>
        <v>3880.24</v>
      </c>
      <c r="E48" s="28">
        <v>4264</v>
      </c>
      <c r="F48" s="29">
        <v>91</v>
      </c>
      <c r="G48" s="26" t="s">
        <v>199</v>
      </c>
      <c r="H48" s="30">
        <v>38443</v>
      </c>
    </row>
    <row r="49" spans="1:8" ht="12.75">
      <c r="A49" s="31" t="s">
        <v>203</v>
      </c>
      <c r="B49" s="31" t="s">
        <v>212</v>
      </c>
      <c r="C49" s="31" t="s">
        <v>213</v>
      </c>
      <c r="D49" s="32">
        <f t="shared" si="1"/>
        <v>4207.5</v>
      </c>
      <c r="E49" s="33">
        <v>4500</v>
      </c>
      <c r="F49" s="24">
        <v>93.5</v>
      </c>
      <c r="G49" s="31" t="s">
        <v>193</v>
      </c>
      <c r="H49" s="34" t="s">
        <v>337</v>
      </c>
    </row>
    <row r="50" spans="1:8" ht="12.75">
      <c r="A50" s="2" t="s">
        <v>216</v>
      </c>
      <c r="B50" s="2" t="s">
        <v>221</v>
      </c>
      <c r="C50" s="2" t="s">
        <v>222</v>
      </c>
      <c r="D50" s="25">
        <f t="shared" si="1"/>
        <v>3102</v>
      </c>
      <c r="E50" s="14">
        <v>3300</v>
      </c>
      <c r="F50" s="3">
        <v>94</v>
      </c>
      <c r="G50" s="2" t="s">
        <v>193</v>
      </c>
      <c r="H50" s="18">
        <v>38777</v>
      </c>
    </row>
    <row r="51" spans="1:8" ht="12.75">
      <c r="A51" s="2" t="s">
        <v>226</v>
      </c>
      <c r="B51" s="2" t="s">
        <v>236</v>
      </c>
      <c r="C51" s="2" t="s">
        <v>233</v>
      </c>
      <c r="D51" s="25">
        <f t="shared" si="1"/>
        <v>3102</v>
      </c>
      <c r="E51" s="14">
        <v>3300</v>
      </c>
      <c r="F51" s="3">
        <v>94</v>
      </c>
      <c r="G51" s="2" t="s">
        <v>193</v>
      </c>
      <c r="H51" s="18">
        <v>38695</v>
      </c>
    </row>
    <row r="52" spans="1:8" ht="12.75">
      <c r="A52" s="26" t="s">
        <v>309</v>
      </c>
      <c r="B52" s="26" t="s">
        <v>317</v>
      </c>
      <c r="C52" s="26" t="s">
        <v>318</v>
      </c>
      <c r="D52" s="27">
        <f t="shared" si="1"/>
        <v>3102</v>
      </c>
      <c r="E52" s="28">
        <v>3300</v>
      </c>
      <c r="F52" s="29">
        <v>94</v>
      </c>
      <c r="G52" s="26" t="s">
        <v>193</v>
      </c>
      <c r="H52" s="30">
        <v>38574</v>
      </c>
    </row>
    <row r="53" spans="1:8" ht="12.75">
      <c r="A53" s="26" t="s">
        <v>309</v>
      </c>
      <c r="B53" s="26" t="s">
        <v>319</v>
      </c>
      <c r="C53" s="26" t="s">
        <v>318</v>
      </c>
      <c r="D53" s="27">
        <f t="shared" si="1"/>
        <v>3102</v>
      </c>
      <c r="E53" s="28">
        <v>3300</v>
      </c>
      <c r="F53" s="29">
        <v>94</v>
      </c>
      <c r="G53" s="26" t="s">
        <v>193</v>
      </c>
      <c r="H53" s="30">
        <v>38623</v>
      </c>
    </row>
    <row r="54" spans="1:8" ht="12.75">
      <c r="A54" s="26" t="s">
        <v>263</v>
      </c>
      <c r="B54" s="26" t="s">
        <v>267</v>
      </c>
      <c r="C54" s="26" t="s">
        <v>268</v>
      </c>
      <c r="D54" s="27">
        <f t="shared" si="1"/>
        <v>3290</v>
      </c>
      <c r="E54" s="28">
        <v>3500</v>
      </c>
      <c r="F54" s="29">
        <v>94</v>
      </c>
      <c r="G54" s="26" t="s">
        <v>193</v>
      </c>
      <c r="H54" s="30">
        <v>38546</v>
      </c>
    </row>
    <row r="55" spans="1:8" ht="12.75">
      <c r="A55" s="31" t="s">
        <v>203</v>
      </c>
      <c r="B55" s="31" t="s">
        <v>210</v>
      </c>
      <c r="C55" s="31" t="s">
        <v>211</v>
      </c>
      <c r="D55" s="32">
        <f t="shared" si="1"/>
        <v>3760</v>
      </c>
      <c r="E55" s="33">
        <v>4000</v>
      </c>
      <c r="F55" s="24">
        <v>94</v>
      </c>
      <c r="G55" s="31" t="s">
        <v>193</v>
      </c>
      <c r="H55" s="34" t="s">
        <v>337</v>
      </c>
    </row>
    <row r="56" spans="1:8" ht="12.75">
      <c r="A56" s="2" t="s">
        <v>216</v>
      </c>
      <c r="B56" s="2" t="s">
        <v>219</v>
      </c>
      <c r="C56" s="2" t="s">
        <v>220</v>
      </c>
      <c r="D56" s="25">
        <f t="shared" si="1"/>
        <v>2835</v>
      </c>
      <c r="E56" s="14">
        <v>3000</v>
      </c>
      <c r="F56" s="3">
        <v>94.5</v>
      </c>
      <c r="G56" s="2" t="s">
        <v>193</v>
      </c>
      <c r="H56" s="18">
        <v>38777</v>
      </c>
    </row>
    <row r="57" spans="1:8" ht="12.75">
      <c r="A57" s="26" t="s">
        <v>309</v>
      </c>
      <c r="B57" s="26" t="s">
        <v>314</v>
      </c>
      <c r="C57" s="26" t="s">
        <v>315</v>
      </c>
      <c r="D57" s="27">
        <f t="shared" si="1"/>
        <v>2835</v>
      </c>
      <c r="E57" s="28">
        <v>3000</v>
      </c>
      <c r="F57" s="29">
        <v>94.5</v>
      </c>
      <c r="G57" s="26" t="s">
        <v>193</v>
      </c>
      <c r="H57" s="30">
        <v>38443</v>
      </c>
    </row>
    <row r="58" spans="1:8" ht="12.75">
      <c r="A58" s="26" t="s">
        <v>309</v>
      </c>
      <c r="B58" s="26" t="s">
        <v>316</v>
      </c>
      <c r="C58" s="26" t="s">
        <v>315</v>
      </c>
      <c r="D58" s="27">
        <f t="shared" si="1"/>
        <v>2835</v>
      </c>
      <c r="E58" s="28">
        <v>3000</v>
      </c>
      <c r="F58" s="29">
        <v>94.5</v>
      </c>
      <c r="G58" s="26" t="s">
        <v>193</v>
      </c>
      <c r="H58" s="30">
        <v>38677</v>
      </c>
    </row>
    <row r="59" spans="1:8" ht="12.75">
      <c r="A59" s="31" t="s">
        <v>241</v>
      </c>
      <c r="B59" s="31" t="s">
        <v>254</v>
      </c>
      <c r="C59" s="31" t="s">
        <v>255</v>
      </c>
      <c r="D59" s="32">
        <f t="shared" si="1"/>
        <v>3024</v>
      </c>
      <c r="E59" s="33">
        <v>3200</v>
      </c>
      <c r="F59" s="24">
        <v>94.5</v>
      </c>
      <c r="G59" s="31" t="s">
        <v>193</v>
      </c>
      <c r="H59" s="34">
        <v>38621</v>
      </c>
    </row>
    <row r="60" spans="1:8" ht="12.75">
      <c r="A60" s="31" t="s">
        <v>133</v>
      </c>
      <c r="B60" s="31" t="s">
        <v>306</v>
      </c>
      <c r="C60" s="31" t="s">
        <v>255</v>
      </c>
      <c r="D60" s="32">
        <f t="shared" si="1"/>
        <v>3024</v>
      </c>
      <c r="E60" s="33">
        <v>3200</v>
      </c>
      <c r="F60" s="24">
        <v>94.5</v>
      </c>
      <c r="G60" s="31" t="s">
        <v>193</v>
      </c>
      <c r="H60" s="34">
        <v>38471</v>
      </c>
    </row>
    <row r="61" spans="1:8" ht="12.75">
      <c r="A61" s="2" t="s">
        <v>216</v>
      </c>
      <c r="B61" s="2" t="s">
        <v>223</v>
      </c>
      <c r="C61" s="2" t="s">
        <v>222</v>
      </c>
      <c r="D61" s="25">
        <f t="shared" si="1"/>
        <v>3118.5</v>
      </c>
      <c r="E61" s="14">
        <v>3300</v>
      </c>
      <c r="F61" s="3">
        <v>94.5</v>
      </c>
      <c r="G61" s="2" t="s">
        <v>193</v>
      </c>
      <c r="H61" s="18">
        <v>38777</v>
      </c>
    </row>
    <row r="62" spans="1:8" ht="12.75">
      <c r="A62" s="2" t="s">
        <v>226</v>
      </c>
      <c r="B62" s="2" t="s">
        <v>232</v>
      </c>
      <c r="C62" s="2" t="s">
        <v>233</v>
      </c>
      <c r="D62" s="25">
        <f t="shared" si="1"/>
        <v>3118.5</v>
      </c>
      <c r="E62" s="14">
        <v>3300</v>
      </c>
      <c r="F62" s="3">
        <v>94.5</v>
      </c>
      <c r="G62" s="2" t="s">
        <v>193</v>
      </c>
      <c r="H62" s="18">
        <v>38695</v>
      </c>
    </row>
    <row r="63" spans="1:8" ht="12.75">
      <c r="A63" s="26" t="s">
        <v>309</v>
      </c>
      <c r="B63" s="26" t="s">
        <v>320</v>
      </c>
      <c r="C63" s="26" t="s">
        <v>321</v>
      </c>
      <c r="D63" s="27">
        <f t="shared" si="1"/>
        <v>3118.5</v>
      </c>
      <c r="E63" s="28">
        <v>3300</v>
      </c>
      <c r="F63" s="29">
        <v>94.5</v>
      </c>
      <c r="G63" s="26" t="s">
        <v>193</v>
      </c>
      <c r="H63" s="30">
        <v>38574</v>
      </c>
    </row>
    <row r="64" spans="1:8" ht="12.75">
      <c r="A64" s="26" t="s">
        <v>309</v>
      </c>
      <c r="B64" s="26" t="s">
        <v>322</v>
      </c>
      <c r="C64" s="26" t="s">
        <v>321</v>
      </c>
      <c r="D64" s="27">
        <f t="shared" si="1"/>
        <v>3118.5</v>
      </c>
      <c r="E64" s="28">
        <v>3300</v>
      </c>
      <c r="F64" s="29">
        <v>94.5</v>
      </c>
      <c r="G64" s="26" t="s">
        <v>193</v>
      </c>
      <c r="H64" s="30">
        <v>38623</v>
      </c>
    </row>
    <row r="65" spans="1:8" ht="12.75">
      <c r="A65" s="2" t="s">
        <v>226</v>
      </c>
      <c r="B65" s="2" t="s">
        <v>237</v>
      </c>
      <c r="C65" s="2" t="s">
        <v>235</v>
      </c>
      <c r="D65" s="25">
        <f t="shared" si="1"/>
        <v>3402</v>
      </c>
      <c r="E65" s="14">
        <v>3600</v>
      </c>
      <c r="F65" s="3">
        <v>94.5</v>
      </c>
      <c r="G65" s="2" t="s">
        <v>193</v>
      </c>
      <c r="H65" s="18">
        <v>38695</v>
      </c>
    </row>
    <row r="66" spans="1:8" ht="12.75">
      <c r="A66" s="26" t="s">
        <v>263</v>
      </c>
      <c r="B66" s="26" t="s">
        <v>269</v>
      </c>
      <c r="C66" s="26" t="s">
        <v>270</v>
      </c>
      <c r="D66" s="27">
        <f t="shared" si="1"/>
        <v>3591</v>
      </c>
      <c r="E66" s="28">
        <v>3800</v>
      </c>
      <c r="F66" s="29">
        <v>94.5</v>
      </c>
      <c r="G66" s="26" t="s">
        <v>193</v>
      </c>
      <c r="H66" s="30">
        <v>38546</v>
      </c>
    </row>
    <row r="67" spans="1:8" ht="12.75">
      <c r="A67" s="31" t="s">
        <v>203</v>
      </c>
      <c r="B67" s="31" t="s">
        <v>214</v>
      </c>
      <c r="C67" s="31" t="s">
        <v>215</v>
      </c>
      <c r="D67" s="32">
        <f t="shared" si="1"/>
        <v>4819.5</v>
      </c>
      <c r="E67" s="33">
        <v>5100</v>
      </c>
      <c r="F67" s="24">
        <v>94.5</v>
      </c>
      <c r="G67" s="31" t="s">
        <v>193</v>
      </c>
      <c r="H67" s="34" t="s">
        <v>337</v>
      </c>
    </row>
    <row r="68" spans="1:8" ht="12.75">
      <c r="A68" s="26" t="s">
        <v>263</v>
      </c>
      <c r="B68" s="26" t="s">
        <v>271</v>
      </c>
      <c r="C68" s="26" t="s">
        <v>272</v>
      </c>
      <c r="D68" s="27">
        <f t="shared" si="1"/>
        <v>4914</v>
      </c>
      <c r="E68" s="28">
        <v>5200</v>
      </c>
      <c r="F68" s="29">
        <v>94.5</v>
      </c>
      <c r="G68" s="26" t="s">
        <v>193</v>
      </c>
      <c r="H68" s="30">
        <v>38443</v>
      </c>
    </row>
    <row r="69" spans="1:8" ht="12.75">
      <c r="A69" s="26" t="s">
        <v>263</v>
      </c>
      <c r="B69" s="26" t="s">
        <v>273</v>
      </c>
      <c r="C69" s="26" t="s">
        <v>274</v>
      </c>
      <c r="D69" s="27">
        <f t="shared" si="1"/>
        <v>5670</v>
      </c>
      <c r="E69" s="28">
        <v>6000</v>
      </c>
      <c r="F69" s="29">
        <v>94.5</v>
      </c>
      <c r="G69" s="26" t="s">
        <v>193</v>
      </c>
      <c r="H69" s="30">
        <v>38448</v>
      </c>
    </row>
    <row r="70" spans="1:8" ht="12.75">
      <c r="A70" s="26" t="s">
        <v>263</v>
      </c>
      <c r="B70" s="26" t="s">
        <v>275</v>
      </c>
      <c r="C70" s="26" t="s">
        <v>276</v>
      </c>
      <c r="D70" s="27">
        <f t="shared" si="1"/>
        <v>5670</v>
      </c>
      <c r="E70" s="28">
        <v>6000</v>
      </c>
      <c r="F70" s="29">
        <v>94.5</v>
      </c>
      <c r="G70" s="26" t="s">
        <v>193</v>
      </c>
      <c r="H70" s="30">
        <v>38448</v>
      </c>
    </row>
    <row r="71" spans="1:8" ht="12.75">
      <c r="A71" s="2" t="s">
        <v>226</v>
      </c>
      <c r="B71" s="2" t="s">
        <v>234</v>
      </c>
      <c r="C71" s="2" t="s">
        <v>235</v>
      </c>
      <c r="D71" s="25">
        <f t="shared" si="1"/>
        <v>3420</v>
      </c>
      <c r="E71" s="14">
        <v>3600</v>
      </c>
      <c r="F71" s="3">
        <v>95</v>
      </c>
      <c r="G71" s="2" t="s">
        <v>193</v>
      </c>
      <c r="H71" s="18">
        <v>38695</v>
      </c>
    </row>
    <row r="72" spans="1:8" ht="12.75">
      <c r="A72" s="2" t="s">
        <v>216</v>
      </c>
      <c r="B72" s="2" t="s">
        <v>224</v>
      </c>
      <c r="C72" s="2" t="s">
        <v>225</v>
      </c>
      <c r="D72" s="25">
        <f t="shared" si="1"/>
        <v>3610</v>
      </c>
      <c r="E72" s="14">
        <v>3800</v>
      </c>
      <c r="F72" s="3">
        <v>95</v>
      </c>
      <c r="G72" s="2" t="s">
        <v>193</v>
      </c>
      <c r="H72" s="18">
        <v>38777</v>
      </c>
    </row>
    <row r="73" spans="1:8" ht="12.75">
      <c r="A73" s="26" t="s">
        <v>309</v>
      </c>
      <c r="B73" s="26" t="s">
        <v>323</v>
      </c>
      <c r="C73" s="26" t="s">
        <v>324</v>
      </c>
      <c r="D73" s="27">
        <f t="shared" si="1"/>
        <v>3610</v>
      </c>
      <c r="E73" s="28">
        <v>3800</v>
      </c>
      <c r="F73" s="29">
        <v>95</v>
      </c>
      <c r="G73" s="26" t="s">
        <v>193</v>
      </c>
      <c r="H73" s="30">
        <v>38777</v>
      </c>
    </row>
    <row r="74" spans="1:8" ht="12.75">
      <c r="A74" s="26" t="s">
        <v>309</v>
      </c>
      <c r="B74" s="26" t="s">
        <v>325</v>
      </c>
      <c r="C74" s="26" t="s">
        <v>324</v>
      </c>
      <c r="D74" s="27">
        <f t="shared" si="1"/>
        <v>3610</v>
      </c>
      <c r="E74" s="28">
        <v>3800</v>
      </c>
      <c r="F74" s="29">
        <v>95</v>
      </c>
      <c r="G74" s="26" t="s">
        <v>193</v>
      </c>
      <c r="H74" s="30">
        <v>38777</v>
      </c>
    </row>
    <row r="75" spans="1:8" ht="12.75">
      <c r="A75" s="31" t="s">
        <v>241</v>
      </c>
      <c r="B75" s="31" t="s">
        <v>256</v>
      </c>
      <c r="C75" s="31" t="s">
        <v>257</v>
      </c>
      <c r="D75" s="32">
        <f t="shared" si="1"/>
        <v>4393</v>
      </c>
      <c r="E75" s="33">
        <v>4600</v>
      </c>
      <c r="F75" s="24">
        <v>95.5</v>
      </c>
      <c r="G75" s="31" t="s">
        <v>193</v>
      </c>
      <c r="H75" s="34">
        <v>38621</v>
      </c>
    </row>
    <row r="76" spans="1:8" ht="12.75">
      <c r="A76" s="31" t="s">
        <v>133</v>
      </c>
      <c r="B76" s="31" t="s">
        <v>307</v>
      </c>
      <c r="C76" s="31" t="s">
        <v>257</v>
      </c>
      <c r="D76" s="32">
        <f t="shared" si="1"/>
        <v>4393</v>
      </c>
      <c r="E76" s="33">
        <v>4600</v>
      </c>
      <c r="F76" s="24">
        <v>95.5</v>
      </c>
      <c r="G76" s="31" t="s">
        <v>193</v>
      </c>
      <c r="H76" s="34">
        <v>38621</v>
      </c>
    </row>
    <row r="77" spans="1:8" ht="12.75">
      <c r="A77" s="31" t="s">
        <v>241</v>
      </c>
      <c r="B77" s="31" t="s">
        <v>258</v>
      </c>
      <c r="C77" s="31" t="s">
        <v>259</v>
      </c>
      <c r="D77" s="32">
        <f t="shared" si="1"/>
        <v>4992</v>
      </c>
      <c r="E77" s="33">
        <v>5200</v>
      </c>
      <c r="F77" s="24">
        <v>96</v>
      </c>
      <c r="G77" s="31" t="s">
        <v>193</v>
      </c>
      <c r="H77" s="34">
        <v>38621</v>
      </c>
    </row>
    <row r="78" spans="1:8" ht="12.75">
      <c r="A78" s="31" t="s">
        <v>133</v>
      </c>
      <c r="B78" s="31" t="s">
        <v>308</v>
      </c>
      <c r="C78" s="31" t="s">
        <v>259</v>
      </c>
      <c r="D78" s="32">
        <f t="shared" si="1"/>
        <v>4992</v>
      </c>
      <c r="E78" s="33">
        <v>5200</v>
      </c>
      <c r="F78" s="24">
        <v>96</v>
      </c>
      <c r="G78" s="31" t="s">
        <v>193</v>
      </c>
      <c r="H78" s="34">
        <v>38621</v>
      </c>
    </row>
  </sheetData>
  <sheetProtection sheet="1" objects="1" scenarios="1"/>
  <mergeCells count="3">
    <mergeCell ref="A1:B1"/>
    <mergeCell ref="A39:B39"/>
    <mergeCell ref="A5:B5"/>
  </mergeCells>
  <printOptions/>
  <pageMargins left="0.5" right="0.25" top="0.25" bottom="0.25" header="0.5" footer="0.5"/>
  <pageSetup fitToHeight="2" horizontalDpi="600" verticalDpi="600" orientation="landscape" scale="90" r:id="rId1"/>
  <rowBreaks count="1" manualBreakCount="1">
    <brk id="3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2"/>
  <sheetViews>
    <sheetView zoomScale="120" zoomScaleNormal="120" zoomScalePageLayoutView="0" workbookViewId="0" topLeftCell="A94">
      <selection activeCell="E106" sqref="E106"/>
    </sheetView>
  </sheetViews>
  <sheetFormatPr defaultColWidth="9.140625" defaultRowHeight="12.75"/>
  <cols>
    <col min="1" max="1" width="26.8515625" style="0" bestFit="1" customWidth="1"/>
    <col min="2" max="2" width="9.7109375" style="0" bestFit="1" customWidth="1"/>
    <col min="3" max="3" width="8.57421875" style="0" bestFit="1" customWidth="1"/>
    <col min="4" max="4" width="6.421875" style="0" bestFit="1" customWidth="1"/>
    <col min="5" max="5" width="76.00390625" style="0" bestFit="1" customWidth="1"/>
  </cols>
  <sheetData>
    <row r="1" spans="1:5" ht="12.75">
      <c r="A1" s="19" t="s">
        <v>183</v>
      </c>
      <c r="B1" s="20" t="s">
        <v>338</v>
      </c>
      <c r="C1" s="20" t="s">
        <v>339</v>
      </c>
      <c r="D1" s="20" t="s">
        <v>340</v>
      </c>
      <c r="E1" s="19" t="s">
        <v>184</v>
      </c>
    </row>
    <row r="2" spans="1:5" ht="12.75">
      <c r="A2" s="2" t="s">
        <v>55</v>
      </c>
      <c r="B2" s="35">
        <v>1544.7</v>
      </c>
      <c r="C2" s="3">
        <v>1632</v>
      </c>
      <c r="D2" s="21">
        <v>0.9465073529411765</v>
      </c>
      <c r="E2" s="2" t="s">
        <v>59</v>
      </c>
    </row>
    <row r="3" spans="1:5" ht="12.75">
      <c r="A3" s="2" t="s">
        <v>55</v>
      </c>
      <c r="B3" s="35">
        <v>1408.2</v>
      </c>
      <c r="C3" s="3">
        <v>1488</v>
      </c>
      <c r="D3" s="21">
        <v>0.9463709677419355</v>
      </c>
      <c r="E3" s="2" t="s">
        <v>57</v>
      </c>
    </row>
    <row r="4" spans="1:5" ht="12.75">
      <c r="A4" s="2" t="s">
        <v>55</v>
      </c>
      <c r="B4" s="35">
        <v>772.4</v>
      </c>
      <c r="C4" s="3">
        <v>816</v>
      </c>
      <c r="D4" s="21">
        <v>0.9465686274509804</v>
      </c>
      <c r="E4" s="2" t="s">
        <v>60</v>
      </c>
    </row>
    <row r="5" spans="1:5" ht="12.75">
      <c r="A5" s="2" t="s">
        <v>55</v>
      </c>
      <c r="B5" s="35">
        <v>704.2</v>
      </c>
      <c r="C5" s="3">
        <v>744</v>
      </c>
      <c r="D5" s="21">
        <v>0.946505376344086</v>
      </c>
      <c r="E5" s="2" t="s">
        <v>58</v>
      </c>
    </row>
    <row r="6" spans="1:5" ht="12.75">
      <c r="A6" s="2" t="s">
        <v>354</v>
      </c>
      <c r="B6" s="35">
        <v>424.3</v>
      </c>
      <c r="C6" s="3">
        <v>480</v>
      </c>
      <c r="D6" s="21">
        <v>0.8839583333333334</v>
      </c>
      <c r="E6" s="2" t="s">
        <v>405</v>
      </c>
    </row>
    <row r="7" spans="1:5" ht="12.75">
      <c r="A7" s="2" t="s">
        <v>354</v>
      </c>
      <c r="B7" s="35">
        <v>406.1</v>
      </c>
      <c r="C7" s="3">
        <v>460</v>
      </c>
      <c r="D7" s="21">
        <v>0.8828260869565218</v>
      </c>
      <c r="E7" s="2" t="s">
        <v>399</v>
      </c>
    </row>
    <row r="8" spans="1:5" ht="12.75">
      <c r="A8" s="2" t="s">
        <v>354</v>
      </c>
      <c r="B8" s="35">
        <v>388.1</v>
      </c>
      <c r="C8" s="3">
        <v>440</v>
      </c>
      <c r="D8" s="21">
        <v>0.8820454545454546</v>
      </c>
      <c r="E8" s="2" t="s">
        <v>394</v>
      </c>
    </row>
    <row r="9" spans="1:5" ht="12.75">
      <c r="A9" s="2" t="s">
        <v>354</v>
      </c>
      <c r="B9" s="35">
        <v>374.5</v>
      </c>
      <c r="C9" s="3">
        <v>425</v>
      </c>
      <c r="D9" s="21">
        <v>0.8811764705882353</v>
      </c>
      <c r="E9" s="2" t="s">
        <v>389</v>
      </c>
    </row>
    <row r="10" spans="1:5" ht="12.75">
      <c r="A10" s="2" t="s">
        <v>55</v>
      </c>
      <c r="B10" s="35">
        <v>352</v>
      </c>
      <c r="C10" s="3">
        <v>372</v>
      </c>
      <c r="D10" s="21">
        <v>0.946236559139785</v>
      </c>
      <c r="E10" s="2" t="s">
        <v>56</v>
      </c>
    </row>
    <row r="11" spans="1:5" ht="12.75">
      <c r="A11" s="2" t="s">
        <v>630</v>
      </c>
      <c r="B11" s="35">
        <v>297</v>
      </c>
      <c r="C11" s="3">
        <v>330</v>
      </c>
      <c r="D11" s="21">
        <v>0.9</v>
      </c>
      <c r="E11" s="2" t="s">
        <v>756</v>
      </c>
    </row>
    <row r="12" spans="1:5" ht="12.75">
      <c r="A12" s="2" t="s">
        <v>341</v>
      </c>
      <c r="B12" s="35">
        <v>283</v>
      </c>
      <c r="C12" s="3">
        <v>315</v>
      </c>
      <c r="D12" s="21">
        <v>0.8984126984126984</v>
      </c>
      <c r="E12" s="2" t="s">
        <v>353</v>
      </c>
    </row>
    <row r="13" spans="1:5" ht="12.75">
      <c r="A13" s="2" t="s">
        <v>341</v>
      </c>
      <c r="B13" s="35">
        <v>282.8</v>
      </c>
      <c r="C13" s="3">
        <v>315</v>
      </c>
      <c r="D13" s="21">
        <v>0.8977777777777778</v>
      </c>
      <c r="E13" s="2" t="s">
        <v>352</v>
      </c>
    </row>
    <row r="14" spans="1:5" ht="12.75">
      <c r="A14" s="2" t="s">
        <v>341</v>
      </c>
      <c r="B14" s="35">
        <v>269.1</v>
      </c>
      <c r="C14" s="3">
        <v>300</v>
      </c>
      <c r="D14" s="21">
        <v>0.8970000000000001</v>
      </c>
      <c r="E14" s="2" t="s">
        <v>350</v>
      </c>
    </row>
    <row r="15" spans="1:5" ht="12.75">
      <c r="A15" s="2" t="s">
        <v>341</v>
      </c>
      <c r="B15" s="35">
        <v>269.1</v>
      </c>
      <c r="C15" s="3">
        <v>300</v>
      </c>
      <c r="D15" s="21">
        <v>0.8970000000000001</v>
      </c>
      <c r="E15" s="2" t="s">
        <v>351</v>
      </c>
    </row>
    <row r="16" spans="1:5" ht="12.75">
      <c r="A16" s="2" t="s">
        <v>354</v>
      </c>
      <c r="B16" s="35">
        <v>259.2</v>
      </c>
      <c r="C16" s="3">
        <v>300</v>
      </c>
      <c r="D16" s="21">
        <v>0.864</v>
      </c>
      <c r="E16" s="2" t="s">
        <v>378</v>
      </c>
    </row>
    <row r="17" spans="1:5" ht="12.75">
      <c r="A17" s="2" t="s">
        <v>341</v>
      </c>
      <c r="B17" s="35">
        <v>255.4</v>
      </c>
      <c r="C17" s="3">
        <v>285</v>
      </c>
      <c r="D17" s="21">
        <v>0.896140350877193</v>
      </c>
      <c r="E17" s="2" t="s">
        <v>347</v>
      </c>
    </row>
    <row r="18" spans="1:5" ht="12.75">
      <c r="A18" s="2" t="s">
        <v>341</v>
      </c>
      <c r="B18" s="35">
        <v>255.4</v>
      </c>
      <c r="C18" s="3">
        <v>285</v>
      </c>
      <c r="D18" s="21">
        <v>0.896140350877193</v>
      </c>
      <c r="E18" s="2" t="s">
        <v>348</v>
      </c>
    </row>
    <row r="19" spans="1:5" ht="12.75">
      <c r="A19" s="2" t="s">
        <v>630</v>
      </c>
      <c r="B19" s="35">
        <v>242</v>
      </c>
      <c r="C19" s="3">
        <v>270</v>
      </c>
      <c r="D19" s="21">
        <v>0.8962962962962963</v>
      </c>
      <c r="E19" s="2" t="s">
        <v>637</v>
      </c>
    </row>
    <row r="20" spans="1:5" ht="12.75">
      <c r="A20" s="2" t="s">
        <v>630</v>
      </c>
      <c r="B20" s="35">
        <v>242</v>
      </c>
      <c r="C20" s="3">
        <v>270</v>
      </c>
      <c r="D20" s="21">
        <v>0.8962962962962963</v>
      </c>
      <c r="E20" s="2" t="s">
        <v>638</v>
      </c>
    </row>
    <row r="21" spans="1:5" ht="12.75">
      <c r="A21" s="2" t="s">
        <v>341</v>
      </c>
      <c r="B21" s="35">
        <v>237</v>
      </c>
      <c r="C21" s="3">
        <v>265</v>
      </c>
      <c r="D21" s="21">
        <v>0.8943396226415095</v>
      </c>
      <c r="E21" s="2" t="s">
        <v>345</v>
      </c>
    </row>
    <row r="22" spans="1:5" ht="12.75">
      <c r="A22" s="2" t="s">
        <v>341</v>
      </c>
      <c r="B22" s="35">
        <v>232.6</v>
      </c>
      <c r="C22" s="3">
        <v>260</v>
      </c>
      <c r="D22" s="21">
        <v>0.8946153846153846</v>
      </c>
      <c r="E22" s="2" t="s">
        <v>346</v>
      </c>
    </row>
    <row r="23" spans="1:5" ht="12.75">
      <c r="A23" s="2" t="s">
        <v>630</v>
      </c>
      <c r="B23" s="35">
        <v>223.7</v>
      </c>
      <c r="C23" s="3">
        <v>250</v>
      </c>
      <c r="D23" s="21">
        <v>0.8947999999999999</v>
      </c>
      <c r="E23" s="2" t="s">
        <v>635</v>
      </c>
    </row>
    <row r="24" spans="1:5" ht="12.75">
      <c r="A24" s="2" t="s">
        <v>630</v>
      </c>
      <c r="B24" s="35">
        <v>223.7</v>
      </c>
      <c r="C24" s="3">
        <v>250</v>
      </c>
      <c r="D24" s="21">
        <v>0.8947999999999999</v>
      </c>
      <c r="E24" s="2" t="s">
        <v>636</v>
      </c>
    </row>
    <row r="25" spans="1:5" ht="12.75">
      <c r="A25" s="2" t="s">
        <v>341</v>
      </c>
      <c r="B25" s="35">
        <v>214.3</v>
      </c>
      <c r="C25" s="3">
        <v>240</v>
      </c>
      <c r="D25" s="21">
        <v>0.8929166666666667</v>
      </c>
      <c r="E25" s="2" t="s">
        <v>344</v>
      </c>
    </row>
    <row r="26" spans="1:5" ht="12.75">
      <c r="A26" s="2" t="s">
        <v>481</v>
      </c>
      <c r="B26" s="35">
        <v>213.8</v>
      </c>
      <c r="C26" s="3">
        <v>240</v>
      </c>
      <c r="D26" s="21">
        <v>0.8908333333333334</v>
      </c>
      <c r="E26" s="2" t="s">
        <v>489</v>
      </c>
    </row>
    <row r="27" spans="1:5" ht="12.75">
      <c r="A27" s="19" t="s">
        <v>61</v>
      </c>
      <c r="B27" s="36">
        <v>190.9</v>
      </c>
      <c r="C27" s="20">
        <v>210</v>
      </c>
      <c r="D27" s="21">
        <v>0.9090476190476191</v>
      </c>
      <c r="E27" s="2" t="s">
        <v>93</v>
      </c>
    </row>
    <row r="28" spans="1:5" ht="12.75">
      <c r="A28" s="19" t="s">
        <v>757</v>
      </c>
      <c r="B28" s="36">
        <v>188.7</v>
      </c>
      <c r="C28" s="20">
        <v>200</v>
      </c>
      <c r="D28" s="21">
        <v>0.9434999999999999</v>
      </c>
      <c r="E28" s="2" t="s">
        <v>2</v>
      </c>
    </row>
    <row r="29" spans="1:5" ht="12.75">
      <c r="A29" s="19" t="s">
        <v>757</v>
      </c>
      <c r="B29" s="36">
        <v>188.7</v>
      </c>
      <c r="C29" s="20">
        <v>200</v>
      </c>
      <c r="D29" s="21">
        <v>0.9434999999999999</v>
      </c>
      <c r="E29" s="2" t="s">
        <v>3</v>
      </c>
    </row>
    <row r="30" spans="1:5" ht="12.75">
      <c r="A30" s="2" t="s">
        <v>599</v>
      </c>
      <c r="B30" s="35">
        <v>184.3</v>
      </c>
      <c r="C30" s="3">
        <v>205</v>
      </c>
      <c r="D30" s="21">
        <v>0.8990243902439025</v>
      </c>
      <c r="E30" s="2" t="s">
        <v>629</v>
      </c>
    </row>
    <row r="31" spans="1:5" ht="12.75">
      <c r="A31" s="19" t="s">
        <v>757</v>
      </c>
      <c r="B31" s="36">
        <v>183.5</v>
      </c>
      <c r="C31" s="20">
        <v>195</v>
      </c>
      <c r="D31" s="21">
        <v>0.941025641025641</v>
      </c>
      <c r="E31" s="2" t="s">
        <v>0</v>
      </c>
    </row>
    <row r="32" spans="1:5" ht="12.75">
      <c r="A32" s="19" t="s">
        <v>757</v>
      </c>
      <c r="B32" s="36">
        <v>183.5</v>
      </c>
      <c r="C32" s="20">
        <v>195</v>
      </c>
      <c r="D32" s="21">
        <v>0.941025641025641</v>
      </c>
      <c r="E32" s="2" t="s">
        <v>1</v>
      </c>
    </row>
    <row r="33" spans="1:5" ht="12.75">
      <c r="A33" s="2" t="s">
        <v>260</v>
      </c>
      <c r="B33" s="35">
        <v>183.3</v>
      </c>
      <c r="C33" s="3">
        <v>208</v>
      </c>
      <c r="D33" s="21">
        <v>0.88125</v>
      </c>
      <c r="E33" s="2" t="s">
        <v>669</v>
      </c>
    </row>
    <row r="34" spans="1:5" ht="12.75">
      <c r="A34" s="2" t="s">
        <v>260</v>
      </c>
      <c r="B34" s="35">
        <v>180.6</v>
      </c>
      <c r="C34" s="3">
        <v>205</v>
      </c>
      <c r="D34" s="21">
        <v>0.8809756097560976</v>
      </c>
      <c r="E34" s="2" t="s">
        <v>667</v>
      </c>
    </row>
    <row r="35" spans="1:5" ht="12.75">
      <c r="A35" s="2" t="s">
        <v>61</v>
      </c>
      <c r="B35" s="35">
        <v>180</v>
      </c>
      <c r="C35" s="3">
        <v>200</v>
      </c>
      <c r="D35" s="21">
        <v>0.9</v>
      </c>
      <c r="E35" s="2" t="s">
        <v>91</v>
      </c>
    </row>
    <row r="36" spans="1:5" ht="12.75">
      <c r="A36" s="2" t="s">
        <v>599</v>
      </c>
      <c r="B36" s="35">
        <v>179.7</v>
      </c>
      <c r="C36" s="3">
        <v>200</v>
      </c>
      <c r="D36" s="21">
        <v>0.8985</v>
      </c>
      <c r="E36" s="2" t="s">
        <v>628</v>
      </c>
    </row>
    <row r="37" spans="1:5" ht="12.75">
      <c r="A37" s="19" t="s">
        <v>757</v>
      </c>
      <c r="B37" s="36">
        <v>178.7</v>
      </c>
      <c r="C37" s="20">
        <v>190</v>
      </c>
      <c r="D37" s="21">
        <v>0.9405263157894737</v>
      </c>
      <c r="E37" s="2" t="s">
        <v>770</v>
      </c>
    </row>
    <row r="38" spans="1:5" ht="12.75">
      <c r="A38" s="19" t="s">
        <v>757</v>
      </c>
      <c r="B38" s="36">
        <v>178.7</v>
      </c>
      <c r="C38" s="20">
        <v>190</v>
      </c>
      <c r="D38" s="21">
        <v>0.9405263157894737</v>
      </c>
      <c r="E38" s="2" t="s">
        <v>771</v>
      </c>
    </row>
    <row r="39" spans="1:5" ht="12.75">
      <c r="A39" s="19" t="s">
        <v>757</v>
      </c>
      <c r="B39" s="36">
        <v>178.7</v>
      </c>
      <c r="C39" s="20">
        <v>190</v>
      </c>
      <c r="D39" s="21">
        <v>0.9405263157894737</v>
      </c>
      <c r="E39" s="2" t="s">
        <v>772</v>
      </c>
    </row>
    <row r="40" spans="1:5" ht="12.75">
      <c r="A40" s="19" t="s">
        <v>757</v>
      </c>
      <c r="B40" s="36">
        <v>178.7</v>
      </c>
      <c r="C40" s="20">
        <v>190</v>
      </c>
      <c r="D40" s="21">
        <v>0.9405263157894737</v>
      </c>
      <c r="E40" s="2" t="s">
        <v>773</v>
      </c>
    </row>
    <row r="41" spans="1:5" ht="12.75">
      <c r="A41" s="19" t="s">
        <v>757</v>
      </c>
      <c r="B41" s="36">
        <v>178.7</v>
      </c>
      <c r="C41" s="20">
        <v>190</v>
      </c>
      <c r="D41" s="21">
        <v>0.9405263157894737</v>
      </c>
      <c r="E41" s="2" t="s">
        <v>774</v>
      </c>
    </row>
    <row r="42" spans="1:5" ht="12.75">
      <c r="A42" s="2" t="s">
        <v>599</v>
      </c>
      <c r="B42" s="35">
        <v>177.5</v>
      </c>
      <c r="C42" s="3">
        <v>190</v>
      </c>
      <c r="D42" s="21">
        <v>0.9342105263157895</v>
      </c>
      <c r="E42" s="2" t="s">
        <v>753</v>
      </c>
    </row>
    <row r="43" spans="1:5" ht="12.75">
      <c r="A43" s="2" t="s">
        <v>599</v>
      </c>
      <c r="B43" s="35">
        <v>177.5</v>
      </c>
      <c r="C43" s="3">
        <v>190</v>
      </c>
      <c r="D43" s="21">
        <v>0.9342105263157895</v>
      </c>
      <c r="E43" s="2" t="s">
        <v>753</v>
      </c>
    </row>
    <row r="44" spans="1:5" ht="12.75">
      <c r="A44" s="2" t="s">
        <v>599</v>
      </c>
      <c r="B44" s="35">
        <v>176.1</v>
      </c>
      <c r="C44" s="3">
        <v>200</v>
      </c>
      <c r="D44" s="21">
        <v>0.8805</v>
      </c>
      <c r="E44" s="2" t="s">
        <v>615</v>
      </c>
    </row>
    <row r="45" spans="1:5" ht="12.75">
      <c r="A45" s="2" t="s">
        <v>341</v>
      </c>
      <c r="B45" s="35">
        <v>173.5</v>
      </c>
      <c r="C45" s="3">
        <v>195</v>
      </c>
      <c r="D45" s="21">
        <v>0.8897435897435897</v>
      </c>
      <c r="E45" s="2" t="s">
        <v>343</v>
      </c>
    </row>
    <row r="46" spans="1:5" ht="12.75">
      <c r="A46" s="19" t="s">
        <v>757</v>
      </c>
      <c r="B46" s="36">
        <v>169.1</v>
      </c>
      <c r="C46" s="20">
        <v>180</v>
      </c>
      <c r="D46" s="21">
        <v>0.9394444444444444</v>
      </c>
      <c r="E46" s="2" t="s">
        <v>769</v>
      </c>
    </row>
    <row r="47" spans="1:5" ht="12.75">
      <c r="A47" s="19" t="s">
        <v>757</v>
      </c>
      <c r="B47" s="36">
        <v>168.1</v>
      </c>
      <c r="C47" s="20">
        <v>180</v>
      </c>
      <c r="D47" s="21">
        <v>0.9338888888888889</v>
      </c>
      <c r="E47" s="2" t="s">
        <v>766</v>
      </c>
    </row>
    <row r="48" spans="1:5" ht="12.75">
      <c r="A48" s="19" t="s">
        <v>757</v>
      </c>
      <c r="B48" s="36">
        <v>168.1</v>
      </c>
      <c r="C48" s="20">
        <v>180</v>
      </c>
      <c r="D48" s="21">
        <v>0.9338888888888889</v>
      </c>
      <c r="E48" s="2" t="s">
        <v>767</v>
      </c>
    </row>
    <row r="49" spans="1:5" ht="12.75">
      <c r="A49" s="19" t="s">
        <v>757</v>
      </c>
      <c r="B49" s="36">
        <v>168</v>
      </c>
      <c r="C49" s="20">
        <v>180</v>
      </c>
      <c r="D49" s="21">
        <v>0.9333333333333333</v>
      </c>
      <c r="E49" s="2" t="s">
        <v>764</v>
      </c>
    </row>
    <row r="50" spans="1:5" ht="12.75">
      <c r="A50" s="19" t="s">
        <v>757</v>
      </c>
      <c r="B50" s="36">
        <v>168</v>
      </c>
      <c r="C50" s="20">
        <v>180</v>
      </c>
      <c r="D50" s="21">
        <v>0.9333333333333333</v>
      </c>
      <c r="E50" s="2" t="s">
        <v>765</v>
      </c>
    </row>
    <row r="51" spans="1:5" ht="12.75">
      <c r="A51" s="2" t="s">
        <v>549</v>
      </c>
      <c r="B51" s="35">
        <v>167.7</v>
      </c>
      <c r="C51" s="3">
        <v>190</v>
      </c>
      <c r="D51" s="21">
        <v>0.8826315789473683</v>
      </c>
      <c r="E51" s="2" t="s">
        <v>558</v>
      </c>
    </row>
    <row r="52" spans="1:5" ht="12.75">
      <c r="A52" s="2" t="s">
        <v>549</v>
      </c>
      <c r="B52" s="35">
        <v>167.4</v>
      </c>
      <c r="C52" s="3">
        <v>187</v>
      </c>
      <c r="D52" s="21">
        <v>0.8951871657754011</v>
      </c>
      <c r="E52" s="2" t="s">
        <v>564</v>
      </c>
    </row>
    <row r="53" spans="1:5" ht="12.75">
      <c r="A53" s="2" t="s">
        <v>260</v>
      </c>
      <c r="B53" s="35">
        <v>166.3</v>
      </c>
      <c r="C53" s="3">
        <v>188</v>
      </c>
      <c r="D53" s="21">
        <v>0.8845744680851064</v>
      </c>
      <c r="E53" s="2" t="s">
        <v>674</v>
      </c>
    </row>
    <row r="54" spans="1:5" ht="12.75">
      <c r="A54" s="2" t="s">
        <v>438</v>
      </c>
      <c r="B54" s="35">
        <v>164</v>
      </c>
      <c r="C54" s="3">
        <v>185</v>
      </c>
      <c r="D54" s="21">
        <v>0.8864864864864865</v>
      </c>
      <c r="E54" s="2" t="s">
        <v>464</v>
      </c>
    </row>
    <row r="55" spans="1:5" ht="12.75">
      <c r="A55" s="2" t="s">
        <v>260</v>
      </c>
      <c r="B55" s="35">
        <v>163.5</v>
      </c>
      <c r="C55" s="3">
        <v>185</v>
      </c>
      <c r="D55" s="21">
        <v>0.8837837837837837</v>
      </c>
      <c r="E55" s="2" t="s">
        <v>673</v>
      </c>
    </row>
    <row r="56" spans="1:5" ht="12.75">
      <c r="A56" s="2" t="s">
        <v>757</v>
      </c>
      <c r="B56" s="35">
        <v>163.3</v>
      </c>
      <c r="C56" s="3">
        <v>175</v>
      </c>
      <c r="D56" s="21">
        <v>0.9331428571428572</v>
      </c>
      <c r="E56" s="2" t="s">
        <v>760</v>
      </c>
    </row>
    <row r="57" spans="1:5" ht="12.75">
      <c r="A57" s="2" t="s">
        <v>757</v>
      </c>
      <c r="B57" s="35">
        <v>163.3</v>
      </c>
      <c r="C57" s="3">
        <v>175</v>
      </c>
      <c r="D57" s="21">
        <v>0.9331428571428572</v>
      </c>
      <c r="E57" s="2" t="s">
        <v>761</v>
      </c>
    </row>
    <row r="58" spans="1:5" ht="12.75">
      <c r="A58" s="2" t="s">
        <v>757</v>
      </c>
      <c r="B58" s="35">
        <v>163.3</v>
      </c>
      <c r="C58" s="3">
        <v>175</v>
      </c>
      <c r="D58" s="21">
        <v>0.9331428571428572</v>
      </c>
      <c r="E58" s="2" t="s">
        <v>762</v>
      </c>
    </row>
    <row r="59" spans="1:5" ht="12.75">
      <c r="A59" s="2" t="s">
        <v>757</v>
      </c>
      <c r="B59" s="35">
        <v>163.3</v>
      </c>
      <c r="C59" s="3">
        <v>175</v>
      </c>
      <c r="D59" s="21">
        <v>0.9331428571428572</v>
      </c>
      <c r="E59" s="2" t="s">
        <v>763</v>
      </c>
    </row>
    <row r="60" spans="1:5" ht="12.75">
      <c r="A60" s="2" t="s">
        <v>260</v>
      </c>
      <c r="B60" s="35">
        <v>163.3</v>
      </c>
      <c r="C60" s="3">
        <v>185</v>
      </c>
      <c r="D60" s="21">
        <v>0.8827027027027028</v>
      </c>
      <c r="E60" s="2" t="s">
        <v>672</v>
      </c>
    </row>
    <row r="61" spans="1:5" ht="12.75">
      <c r="A61" s="2" t="s">
        <v>599</v>
      </c>
      <c r="B61" s="35">
        <v>162.2</v>
      </c>
      <c r="C61" s="3">
        <v>175</v>
      </c>
      <c r="D61" s="21">
        <v>0.9268571428571428</v>
      </c>
      <c r="E61" s="2" t="s">
        <v>752</v>
      </c>
    </row>
    <row r="62" spans="1:5" ht="12.75">
      <c r="A62" s="5" t="s">
        <v>438</v>
      </c>
      <c r="B62" s="37">
        <v>160.2</v>
      </c>
      <c r="C62" s="6">
        <v>180</v>
      </c>
      <c r="D62" s="21">
        <v>0.89</v>
      </c>
      <c r="E62" s="2" t="s">
        <v>480</v>
      </c>
    </row>
    <row r="63" spans="1:5" ht="12.75">
      <c r="A63" s="2" t="s">
        <v>568</v>
      </c>
      <c r="B63" s="35">
        <v>158.3</v>
      </c>
      <c r="C63" s="3">
        <v>175</v>
      </c>
      <c r="D63" s="21">
        <v>0.9045714285714286</v>
      </c>
      <c r="E63" s="2" t="s">
        <v>745</v>
      </c>
    </row>
    <row r="64" spans="1:5" ht="12.75">
      <c r="A64" s="2" t="s">
        <v>675</v>
      </c>
      <c r="B64" s="35">
        <v>158.3</v>
      </c>
      <c r="C64" s="3">
        <v>175</v>
      </c>
      <c r="D64" s="21">
        <v>0.9045714285714286</v>
      </c>
      <c r="E64" s="2" t="s">
        <v>46</v>
      </c>
    </row>
    <row r="65" spans="1:5" ht="12.75">
      <c r="A65" s="2" t="s">
        <v>675</v>
      </c>
      <c r="B65" s="35">
        <v>158.3</v>
      </c>
      <c r="C65" s="3">
        <v>175</v>
      </c>
      <c r="D65" s="21">
        <v>0.9045714285714286</v>
      </c>
      <c r="E65" s="2" t="s">
        <v>47</v>
      </c>
    </row>
    <row r="66" spans="1:5" ht="12.75">
      <c r="A66" s="2" t="s">
        <v>675</v>
      </c>
      <c r="B66" s="35">
        <v>158.3</v>
      </c>
      <c r="C66" s="3">
        <v>175</v>
      </c>
      <c r="D66" s="21">
        <v>0.9045714285714286</v>
      </c>
      <c r="E66" s="2" t="s">
        <v>48</v>
      </c>
    </row>
    <row r="67" spans="1:5" ht="12.75">
      <c r="A67" s="2" t="s">
        <v>675</v>
      </c>
      <c r="B67" s="35">
        <v>158.3</v>
      </c>
      <c r="C67" s="3">
        <v>175</v>
      </c>
      <c r="D67" s="21">
        <v>0.9045714285714286</v>
      </c>
      <c r="E67" s="2" t="s">
        <v>49</v>
      </c>
    </row>
    <row r="68" spans="1:5" ht="12.75">
      <c r="A68" s="2" t="s">
        <v>757</v>
      </c>
      <c r="B68" s="35">
        <v>156.7</v>
      </c>
      <c r="C68" s="3">
        <v>167</v>
      </c>
      <c r="D68" s="21">
        <v>0.9383233532934131</v>
      </c>
      <c r="E68" s="2" t="s">
        <v>768</v>
      </c>
    </row>
    <row r="69" spans="1:5" ht="12.75">
      <c r="A69" s="2" t="s">
        <v>757</v>
      </c>
      <c r="B69" s="35">
        <v>155.8</v>
      </c>
      <c r="C69" s="3">
        <v>167</v>
      </c>
      <c r="D69" s="21">
        <v>0.9329341317365271</v>
      </c>
      <c r="E69" s="2" t="s">
        <v>758</v>
      </c>
    </row>
    <row r="70" spans="1:5" ht="12.75">
      <c r="A70" s="2" t="s">
        <v>757</v>
      </c>
      <c r="B70" s="35">
        <v>155.8</v>
      </c>
      <c r="C70" s="3">
        <v>167</v>
      </c>
      <c r="D70" s="21">
        <v>0.9329341317365271</v>
      </c>
      <c r="E70" s="2" t="s">
        <v>759</v>
      </c>
    </row>
    <row r="71" spans="1:5" ht="12.75">
      <c r="A71" s="5" t="s">
        <v>438</v>
      </c>
      <c r="B71" s="37">
        <v>155.2</v>
      </c>
      <c r="C71" s="6">
        <v>175</v>
      </c>
      <c r="D71" s="21">
        <v>0.8868571428571428</v>
      </c>
      <c r="E71" s="2" t="s">
        <v>466</v>
      </c>
    </row>
    <row r="72" spans="1:5" ht="12.75">
      <c r="A72" s="5" t="s">
        <v>438</v>
      </c>
      <c r="B72" s="37">
        <v>155.2</v>
      </c>
      <c r="C72" s="6">
        <v>175</v>
      </c>
      <c r="D72" s="21">
        <v>0.8868571428571428</v>
      </c>
      <c r="E72" s="2" t="s">
        <v>467</v>
      </c>
    </row>
    <row r="73" spans="1:5" ht="12.75">
      <c r="A73" s="5" t="s">
        <v>438</v>
      </c>
      <c r="B73" s="37">
        <v>155.2</v>
      </c>
      <c r="C73" s="6">
        <v>175</v>
      </c>
      <c r="D73" s="21">
        <v>0.8868571428571428</v>
      </c>
      <c r="E73" s="2" t="s">
        <v>468</v>
      </c>
    </row>
    <row r="74" spans="1:5" ht="12.75">
      <c r="A74" s="5" t="s">
        <v>438</v>
      </c>
      <c r="B74" s="37">
        <v>154.9</v>
      </c>
      <c r="C74" s="6">
        <v>175</v>
      </c>
      <c r="D74" s="21">
        <v>0.8851428571428571</v>
      </c>
      <c r="E74" s="2" t="s">
        <v>449</v>
      </c>
    </row>
    <row r="75" spans="1:5" ht="12.75">
      <c r="A75" s="2" t="s">
        <v>630</v>
      </c>
      <c r="B75" s="35">
        <v>154.4</v>
      </c>
      <c r="C75" s="3">
        <v>175</v>
      </c>
      <c r="D75" s="21">
        <v>0.8822857142857143</v>
      </c>
      <c r="E75" s="2" t="s">
        <v>634</v>
      </c>
    </row>
    <row r="76" spans="1:5" ht="12.75">
      <c r="A76" s="2" t="s">
        <v>260</v>
      </c>
      <c r="B76" s="35">
        <v>154.4</v>
      </c>
      <c r="C76" s="3">
        <v>175</v>
      </c>
      <c r="D76" s="21">
        <v>0.8822857142857143</v>
      </c>
      <c r="E76" s="2" t="s">
        <v>671</v>
      </c>
    </row>
    <row r="77" spans="1:5" ht="12.75">
      <c r="A77" s="2" t="s">
        <v>260</v>
      </c>
      <c r="B77" s="35">
        <v>154.2</v>
      </c>
      <c r="C77" s="3">
        <v>175</v>
      </c>
      <c r="D77" s="21">
        <v>0.8811428571428571</v>
      </c>
      <c r="E77" s="2" t="s">
        <v>668</v>
      </c>
    </row>
    <row r="78" spans="1:5" ht="12.75">
      <c r="A78" s="2" t="s">
        <v>354</v>
      </c>
      <c r="B78" s="35">
        <v>154</v>
      </c>
      <c r="C78" s="3">
        <v>173</v>
      </c>
      <c r="D78" s="21">
        <v>0.8901734104046243</v>
      </c>
      <c r="E78" s="2" t="s">
        <v>424</v>
      </c>
    </row>
    <row r="79" spans="1:5" ht="12.75">
      <c r="A79" s="2" t="s">
        <v>354</v>
      </c>
      <c r="B79" s="35">
        <v>154</v>
      </c>
      <c r="C79" s="3">
        <v>173</v>
      </c>
      <c r="D79" s="21">
        <v>0.8901734104046243</v>
      </c>
      <c r="E79" s="2" t="s">
        <v>425</v>
      </c>
    </row>
    <row r="80" spans="1:5" ht="12.75">
      <c r="A80" s="2" t="s">
        <v>216</v>
      </c>
      <c r="B80" s="35">
        <v>154</v>
      </c>
      <c r="C80" s="3">
        <v>173</v>
      </c>
      <c r="D80" s="21">
        <v>0.8901734104046243</v>
      </c>
      <c r="E80" s="2" t="s">
        <v>519</v>
      </c>
    </row>
    <row r="81" spans="1:5" ht="12.75">
      <c r="A81" s="2" t="s">
        <v>216</v>
      </c>
      <c r="B81" s="35">
        <v>154</v>
      </c>
      <c r="C81" s="3">
        <v>173</v>
      </c>
      <c r="D81" s="21">
        <v>0.8901734104046243</v>
      </c>
      <c r="E81" s="2" t="s">
        <v>520</v>
      </c>
    </row>
    <row r="82" spans="1:5" ht="12.75">
      <c r="A82" s="2" t="s">
        <v>578</v>
      </c>
      <c r="B82" s="35">
        <v>152.5</v>
      </c>
      <c r="C82" s="3">
        <v>170</v>
      </c>
      <c r="D82" s="21">
        <v>0.8970588235294118</v>
      </c>
      <c r="E82" s="2" t="s">
        <v>589</v>
      </c>
    </row>
    <row r="83" spans="1:5" ht="12.75">
      <c r="A83" s="2" t="s">
        <v>639</v>
      </c>
      <c r="B83" s="35">
        <v>152.5</v>
      </c>
      <c r="C83" s="3">
        <v>170</v>
      </c>
      <c r="D83" s="21">
        <v>0.8970588235294118</v>
      </c>
      <c r="E83" s="2" t="s">
        <v>642</v>
      </c>
    </row>
    <row r="84" spans="1:5" ht="12.75">
      <c r="A84" s="2" t="s">
        <v>599</v>
      </c>
      <c r="B84" s="35">
        <v>152.3</v>
      </c>
      <c r="C84" s="3">
        <v>170</v>
      </c>
      <c r="D84" s="21">
        <v>0.8958823529411766</v>
      </c>
      <c r="E84" s="2" t="s">
        <v>627</v>
      </c>
    </row>
    <row r="85" spans="1:5" ht="12.75">
      <c r="A85" s="5" t="s">
        <v>438</v>
      </c>
      <c r="B85" s="37">
        <v>151.1</v>
      </c>
      <c r="C85" s="6">
        <v>170</v>
      </c>
      <c r="D85" s="21">
        <v>0.8888235294117647</v>
      </c>
      <c r="E85" s="2" t="s">
        <v>476</v>
      </c>
    </row>
    <row r="86" spans="1:5" ht="12.75">
      <c r="A86" s="5" t="s">
        <v>438</v>
      </c>
      <c r="B86" s="37">
        <v>150.7</v>
      </c>
      <c r="C86" s="6">
        <v>170</v>
      </c>
      <c r="D86" s="21">
        <v>0.886470588235294</v>
      </c>
      <c r="E86" s="2" t="s">
        <v>462</v>
      </c>
    </row>
    <row r="87" spans="1:5" ht="12.75">
      <c r="A87" s="5" t="s">
        <v>438</v>
      </c>
      <c r="B87" s="37">
        <v>150.7</v>
      </c>
      <c r="C87" s="6">
        <v>170</v>
      </c>
      <c r="D87" s="21">
        <v>0.886470588235294</v>
      </c>
      <c r="E87" s="2" t="s">
        <v>463</v>
      </c>
    </row>
    <row r="88" spans="1:5" ht="12.75">
      <c r="A88" s="5" t="s">
        <v>438</v>
      </c>
      <c r="B88" s="37">
        <v>150.6</v>
      </c>
      <c r="C88" s="6">
        <v>170</v>
      </c>
      <c r="D88" s="21">
        <v>0.8858823529411765</v>
      </c>
      <c r="E88" s="2" t="s">
        <v>457</v>
      </c>
    </row>
    <row r="89" spans="1:5" ht="12.75">
      <c r="A89" s="2" t="s">
        <v>354</v>
      </c>
      <c r="B89" s="35">
        <v>150.1</v>
      </c>
      <c r="C89" s="3">
        <v>170</v>
      </c>
      <c r="D89" s="21">
        <v>0.8829411764705882</v>
      </c>
      <c r="E89" s="2" t="s">
        <v>400</v>
      </c>
    </row>
    <row r="90" spans="1:5" ht="12.75">
      <c r="A90" s="2" t="s">
        <v>549</v>
      </c>
      <c r="B90" s="35">
        <v>150</v>
      </c>
      <c r="C90" s="3">
        <v>170</v>
      </c>
      <c r="D90" s="21">
        <v>0.8823529411764706</v>
      </c>
      <c r="E90" s="2" t="s">
        <v>556</v>
      </c>
    </row>
    <row r="91" spans="1:5" ht="12.75">
      <c r="A91" s="2" t="s">
        <v>590</v>
      </c>
      <c r="B91" s="35">
        <v>149.9</v>
      </c>
      <c r="C91" s="3">
        <v>170</v>
      </c>
      <c r="D91" s="21">
        <v>0.881764705882353</v>
      </c>
      <c r="E91" s="2" t="s">
        <v>597</v>
      </c>
    </row>
    <row r="92" spans="1:5" ht="12.75">
      <c r="A92" s="2" t="s">
        <v>590</v>
      </c>
      <c r="B92" s="35">
        <v>149.9</v>
      </c>
      <c r="C92" s="3">
        <v>170</v>
      </c>
      <c r="D92" s="21">
        <v>0.881764705882353</v>
      </c>
      <c r="E92" s="2" t="s">
        <v>598</v>
      </c>
    </row>
    <row r="93" spans="1:5" ht="12.75">
      <c r="A93" s="2" t="s">
        <v>260</v>
      </c>
      <c r="B93" s="35">
        <v>149.9</v>
      </c>
      <c r="C93" s="3">
        <v>170</v>
      </c>
      <c r="D93" s="21">
        <v>0.881764705882353</v>
      </c>
      <c r="E93" s="2" t="s">
        <v>670</v>
      </c>
    </row>
    <row r="94" spans="1:5" ht="12.75">
      <c r="A94" s="2" t="s">
        <v>549</v>
      </c>
      <c r="B94" s="35">
        <v>149.6</v>
      </c>
      <c r="C94" s="3">
        <v>167</v>
      </c>
      <c r="D94" s="21">
        <v>0.8958083832335328</v>
      </c>
      <c r="E94" s="2" t="s">
        <v>565</v>
      </c>
    </row>
    <row r="95" spans="1:5" ht="12.75">
      <c r="A95" s="2" t="s">
        <v>675</v>
      </c>
      <c r="B95" s="35">
        <v>149.1</v>
      </c>
      <c r="C95" s="3">
        <v>165</v>
      </c>
      <c r="D95" s="21">
        <v>0.9036363636363636</v>
      </c>
      <c r="E95" s="2" t="s">
        <v>9</v>
      </c>
    </row>
    <row r="96" spans="1:5" ht="12.75">
      <c r="A96" s="2" t="s">
        <v>675</v>
      </c>
      <c r="B96" s="35">
        <v>149.1</v>
      </c>
      <c r="C96" s="3">
        <v>165</v>
      </c>
      <c r="D96" s="21">
        <v>0.9036363636363636</v>
      </c>
      <c r="E96" s="2" t="s">
        <v>10</v>
      </c>
    </row>
    <row r="97" spans="1:5" ht="12.75">
      <c r="A97" s="2" t="s">
        <v>675</v>
      </c>
      <c r="B97" s="35">
        <v>149.1</v>
      </c>
      <c r="C97" s="3">
        <v>165</v>
      </c>
      <c r="D97" s="21">
        <v>0.9036363636363636</v>
      </c>
      <c r="E97" s="2" t="s">
        <v>11</v>
      </c>
    </row>
    <row r="98" spans="1:5" ht="12.75">
      <c r="A98" s="2" t="s">
        <v>675</v>
      </c>
      <c r="B98" s="35">
        <v>149.1</v>
      </c>
      <c r="C98" s="3">
        <v>165</v>
      </c>
      <c r="D98" s="21">
        <v>0.9036363636363636</v>
      </c>
      <c r="E98" s="2" t="s">
        <v>12</v>
      </c>
    </row>
    <row r="99" spans="1:5" ht="12.75">
      <c r="A99" s="2" t="s">
        <v>568</v>
      </c>
      <c r="B99" s="35">
        <v>149</v>
      </c>
      <c r="C99" s="3">
        <v>165</v>
      </c>
      <c r="D99" s="21">
        <v>0.9030303030303031</v>
      </c>
      <c r="E99" s="2" t="s">
        <v>743</v>
      </c>
    </row>
    <row r="100" spans="1:5" ht="12.75">
      <c r="A100" s="2" t="s">
        <v>521</v>
      </c>
      <c r="B100" s="35">
        <v>148.1</v>
      </c>
      <c r="C100" s="3">
        <v>165</v>
      </c>
      <c r="D100" s="21">
        <v>0.8975757575757576</v>
      </c>
      <c r="E100" s="2" t="s">
        <v>547</v>
      </c>
    </row>
    <row r="101" spans="1:5" ht="12.75">
      <c r="A101" s="2" t="s">
        <v>599</v>
      </c>
      <c r="B101" s="35">
        <v>148</v>
      </c>
      <c r="C101" s="3">
        <v>167</v>
      </c>
      <c r="D101" s="21">
        <v>0.8862275449101796</v>
      </c>
      <c r="E101" s="2" t="s">
        <v>620</v>
      </c>
    </row>
    <row r="102" spans="1:5" ht="12.75">
      <c r="A102" s="2" t="s">
        <v>599</v>
      </c>
      <c r="B102" s="35">
        <v>148</v>
      </c>
      <c r="C102" s="3">
        <v>170</v>
      </c>
      <c r="D102" s="21">
        <v>0.8705882352941177</v>
      </c>
      <c r="E102" s="2" t="s">
        <v>609</v>
      </c>
    </row>
    <row r="103" spans="1:5" ht="12.75">
      <c r="A103" s="2" t="s">
        <v>260</v>
      </c>
      <c r="B103" s="35">
        <v>147.1</v>
      </c>
      <c r="C103" s="3">
        <v>167</v>
      </c>
      <c r="D103" s="21">
        <v>0.8808383233532934</v>
      </c>
      <c r="E103" s="2" t="s">
        <v>664</v>
      </c>
    </row>
    <row r="104" spans="1:5" ht="12.75">
      <c r="A104" s="2" t="s">
        <v>260</v>
      </c>
      <c r="B104" s="35">
        <v>147.1</v>
      </c>
      <c r="C104" s="3">
        <v>167</v>
      </c>
      <c r="D104" s="21">
        <v>0.8808383233532934</v>
      </c>
      <c r="E104" s="2" t="s">
        <v>665</v>
      </c>
    </row>
    <row r="105" spans="1:5" ht="12.75">
      <c r="A105" s="2" t="s">
        <v>260</v>
      </c>
      <c r="B105" s="35">
        <v>147.1</v>
      </c>
      <c r="C105" s="3">
        <v>167</v>
      </c>
      <c r="D105" s="21">
        <v>0.8808383233532934</v>
      </c>
      <c r="E105" s="2" t="s">
        <v>666</v>
      </c>
    </row>
    <row r="106" spans="1:5" ht="12.75">
      <c r="A106" s="2" t="s">
        <v>578</v>
      </c>
      <c r="B106" s="35">
        <v>146.9</v>
      </c>
      <c r="C106" s="3">
        <v>165</v>
      </c>
      <c r="D106" s="21">
        <v>0.8903030303030304</v>
      </c>
      <c r="E106" s="2" t="s">
        <v>584</v>
      </c>
    </row>
    <row r="107" spans="1:5" ht="12.75">
      <c r="A107" s="2" t="s">
        <v>639</v>
      </c>
      <c r="B107" s="35">
        <v>146.9</v>
      </c>
      <c r="C107" s="3">
        <v>165</v>
      </c>
      <c r="D107" s="21">
        <v>0.8903030303030304</v>
      </c>
      <c r="E107" s="2" t="s">
        <v>641</v>
      </c>
    </row>
    <row r="108" spans="1:5" ht="12.75">
      <c r="A108" s="2" t="s">
        <v>354</v>
      </c>
      <c r="B108" s="35">
        <v>146.7</v>
      </c>
      <c r="C108" s="3">
        <v>165</v>
      </c>
      <c r="D108" s="21">
        <v>0.889090909090909</v>
      </c>
      <c r="E108" s="2" t="s">
        <v>422</v>
      </c>
    </row>
    <row r="109" spans="1:5" ht="12.75">
      <c r="A109" s="2" t="s">
        <v>354</v>
      </c>
      <c r="B109" s="35">
        <v>146.7</v>
      </c>
      <c r="C109" s="3">
        <v>165</v>
      </c>
      <c r="D109" s="21">
        <v>0.889090909090909</v>
      </c>
      <c r="E109" s="2" t="s">
        <v>423</v>
      </c>
    </row>
    <row r="110" spans="1:5" ht="12.75">
      <c r="A110" s="2" t="s">
        <v>216</v>
      </c>
      <c r="B110" s="35">
        <v>146.7</v>
      </c>
      <c r="C110" s="3">
        <v>165</v>
      </c>
      <c r="D110" s="21">
        <v>0.889090909090909</v>
      </c>
      <c r="E110" s="2" t="s">
        <v>517</v>
      </c>
    </row>
    <row r="111" spans="1:5" ht="12.75">
      <c r="A111" s="2" t="s">
        <v>216</v>
      </c>
      <c r="B111" s="35">
        <v>146.7</v>
      </c>
      <c r="C111" s="3">
        <v>165</v>
      </c>
      <c r="D111" s="21">
        <v>0.889090909090909</v>
      </c>
      <c r="E111" s="2" t="s">
        <v>518</v>
      </c>
    </row>
    <row r="112" spans="1:5" ht="12.75">
      <c r="A112" s="2" t="s">
        <v>438</v>
      </c>
      <c r="B112" s="35">
        <v>146.1</v>
      </c>
      <c r="C112" s="3">
        <v>165</v>
      </c>
      <c r="D112" s="21">
        <v>0.8854545454545454</v>
      </c>
      <c r="E112" s="2" t="s">
        <v>452</v>
      </c>
    </row>
    <row r="113" spans="1:5" ht="12.75">
      <c r="A113" s="2" t="s">
        <v>438</v>
      </c>
      <c r="B113" s="35">
        <v>146.1</v>
      </c>
      <c r="C113" s="3">
        <v>165</v>
      </c>
      <c r="D113" s="21">
        <v>0.8854545454545454</v>
      </c>
      <c r="E113" s="2" t="s">
        <v>453</v>
      </c>
    </row>
    <row r="114" spans="1:5" ht="12.75">
      <c r="A114" s="2" t="s">
        <v>260</v>
      </c>
      <c r="B114" s="35">
        <v>145.4</v>
      </c>
      <c r="C114" s="3">
        <v>165</v>
      </c>
      <c r="D114" s="21">
        <v>0.8812121212121212</v>
      </c>
      <c r="E114" s="2" t="s">
        <v>658</v>
      </c>
    </row>
    <row r="115" spans="1:5" ht="12.75">
      <c r="A115" s="2" t="s">
        <v>260</v>
      </c>
      <c r="B115" s="35">
        <v>145.2</v>
      </c>
      <c r="C115" s="3">
        <v>165</v>
      </c>
      <c r="D115" s="21">
        <v>0.88</v>
      </c>
      <c r="E115" s="2" t="s">
        <v>657</v>
      </c>
    </row>
    <row r="116" spans="1:5" ht="12.75">
      <c r="A116" s="2" t="s">
        <v>260</v>
      </c>
      <c r="B116" s="35">
        <v>145.2</v>
      </c>
      <c r="C116" s="3">
        <v>165</v>
      </c>
      <c r="D116" s="21">
        <v>0.88</v>
      </c>
      <c r="E116" s="2" t="s">
        <v>658</v>
      </c>
    </row>
    <row r="117" spans="1:5" ht="12.75">
      <c r="A117" s="2" t="s">
        <v>630</v>
      </c>
      <c r="B117" s="35">
        <v>144.8</v>
      </c>
      <c r="C117" s="3">
        <v>165</v>
      </c>
      <c r="D117" s="21">
        <v>0.8775757575757577</v>
      </c>
      <c r="E117" s="2" t="s">
        <v>633</v>
      </c>
    </row>
    <row r="118" spans="1:5" ht="12.75">
      <c r="A118" s="2" t="s">
        <v>702</v>
      </c>
      <c r="B118" s="35">
        <v>143.9</v>
      </c>
      <c r="C118" s="3">
        <v>165</v>
      </c>
      <c r="D118" s="21">
        <v>0.8721212121212122</v>
      </c>
      <c r="E118" s="2" t="s">
        <v>711</v>
      </c>
    </row>
    <row r="119" spans="1:5" ht="12.75">
      <c r="A119" s="2" t="s">
        <v>715</v>
      </c>
      <c r="B119" s="35">
        <v>143.9</v>
      </c>
      <c r="C119" s="3">
        <v>165</v>
      </c>
      <c r="D119" s="21">
        <v>0.8721212121212122</v>
      </c>
      <c r="E119" s="2" t="s">
        <v>711</v>
      </c>
    </row>
    <row r="120" spans="1:5" ht="12.75">
      <c r="A120" s="2" t="s">
        <v>521</v>
      </c>
      <c r="B120" s="35">
        <v>142.6</v>
      </c>
      <c r="C120" s="3">
        <v>159</v>
      </c>
      <c r="D120" s="21">
        <v>0.8968553459119496</v>
      </c>
      <c r="E120" s="2" t="s">
        <v>544</v>
      </c>
    </row>
    <row r="121" spans="1:5" ht="12.75">
      <c r="A121" s="2" t="s">
        <v>260</v>
      </c>
      <c r="B121" s="35">
        <v>142.6</v>
      </c>
      <c r="C121" s="3">
        <v>162</v>
      </c>
      <c r="D121" s="21">
        <v>0.8802469135802469</v>
      </c>
      <c r="E121" s="2" t="s">
        <v>659</v>
      </c>
    </row>
    <row r="122" spans="1:5" ht="12.75">
      <c r="A122" s="2" t="s">
        <v>578</v>
      </c>
      <c r="B122" s="35">
        <v>142.4</v>
      </c>
      <c r="C122" s="3">
        <v>160</v>
      </c>
      <c r="D122" s="21">
        <v>0.89</v>
      </c>
      <c r="E122" s="2" t="s">
        <v>583</v>
      </c>
    </row>
    <row r="123" spans="1:5" ht="12.75">
      <c r="A123" s="2" t="s">
        <v>438</v>
      </c>
      <c r="B123" s="35">
        <v>142.1</v>
      </c>
      <c r="C123" s="3">
        <v>160</v>
      </c>
      <c r="D123" s="21">
        <v>0.888125</v>
      </c>
      <c r="E123" s="2" t="s">
        <v>473</v>
      </c>
    </row>
    <row r="124" spans="1:5" ht="12.75">
      <c r="A124" s="2" t="s">
        <v>438</v>
      </c>
      <c r="B124" s="35">
        <v>142.1</v>
      </c>
      <c r="C124" s="3">
        <v>160</v>
      </c>
      <c r="D124" s="21">
        <v>0.888125</v>
      </c>
      <c r="E124" s="2" t="s">
        <v>474</v>
      </c>
    </row>
    <row r="125" spans="1:5" ht="12.75">
      <c r="A125" s="2" t="s">
        <v>438</v>
      </c>
      <c r="B125" s="35">
        <v>142</v>
      </c>
      <c r="C125" s="3">
        <v>160</v>
      </c>
      <c r="D125" s="21">
        <v>0.8875</v>
      </c>
      <c r="E125" s="2" t="s">
        <v>471</v>
      </c>
    </row>
    <row r="126" spans="1:5" ht="12.75">
      <c r="A126" s="2" t="s">
        <v>438</v>
      </c>
      <c r="B126" s="35">
        <v>142</v>
      </c>
      <c r="C126" s="3">
        <v>160</v>
      </c>
      <c r="D126" s="21">
        <v>0.8875</v>
      </c>
      <c r="E126" s="2" t="s">
        <v>472</v>
      </c>
    </row>
    <row r="127" spans="1:5" ht="12.75">
      <c r="A127" s="2" t="s">
        <v>675</v>
      </c>
      <c r="B127" s="35">
        <v>141.5</v>
      </c>
      <c r="C127" s="3">
        <v>160</v>
      </c>
      <c r="D127" s="21">
        <v>0.884375</v>
      </c>
      <c r="E127" s="2" t="s">
        <v>684</v>
      </c>
    </row>
    <row r="128" spans="1:5" ht="12.75">
      <c r="A128" s="2" t="s">
        <v>675</v>
      </c>
      <c r="B128" s="35">
        <v>141.5</v>
      </c>
      <c r="C128" s="3">
        <v>160</v>
      </c>
      <c r="D128" s="21">
        <v>0.884375</v>
      </c>
      <c r="E128" s="2" t="s">
        <v>685</v>
      </c>
    </row>
    <row r="129" spans="1:5" ht="12.75">
      <c r="A129" s="2" t="s">
        <v>354</v>
      </c>
      <c r="B129" s="35">
        <v>141.1</v>
      </c>
      <c r="C129" s="3">
        <v>160</v>
      </c>
      <c r="D129" s="21">
        <v>0.881875</v>
      </c>
      <c r="E129" s="2" t="s">
        <v>393</v>
      </c>
    </row>
    <row r="130" spans="1:5" ht="12.75">
      <c r="A130" s="2" t="s">
        <v>590</v>
      </c>
      <c r="B130" s="35">
        <v>140.9</v>
      </c>
      <c r="C130" s="3">
        <v>160</v>
      </c>
      <c r="D130" s="21">
        <v>0.880625</v>
      </c>
      <c r="E130" s="2" t="s">
        <v>594</v>
      </c>
    </row>
    <row r="131" spans="1:5" ht="12.75">
      <c r="A131" s="2" t="s">
        <v>590</v>
      </c>
      <c r="B131" s="35">
        <v>140.9</v>
      </c>
      <c r="C131" s="3">
        <v>160</v>
      </c>
      <c r="D131" s="21">
        <v>0.880625</v>
      </c>
      <c r="E131" s="2" t="s">
        <v>595</v>
      </c>
    </row>
    <row r="132" spans="1:5" ht="12.75">
      <c r="A132" s="2" t="s">
        <v>590</v>
      </c>
      <c r="B132" s="35">
        <v>140.9</v>
      </c>
      <c r="C132" s="3">
        <v>160</v>
      </c>
      <c r="D132" s="21">
        <v>0.880625</v>
      </c>
      <c r="E132" s="2" t="s">
        <v>596</v>
      </c>
    </row>
    <row r="133" spans="1:5" ht="12.75">
      <c r="A133" s="2" t="s">
        <v>260</v>
      </c>
      <c r="B133" s="35">
        <v>140.8</v>
      </c>
      <c r="C133" s="3">
        <v>160</v>
      </c>
      <c r="D133" s="21">
        <v>0.88</v>
      </c>
      <c r="E133" s="2" t="s">
        <v>655</v>
      </c>
    </row>
    <row r="134" spans="1:5" ht="12.75">
      <c r="A134" s="2" t="s">
        <v>260</v>
      </c>
      <c r="B134" s="35">
        <v>140.8</v>
      </c>
      <c r="C134" s="3">
        <v>160</v>
      </c>
      <c r="D134" s="21">
        <v>0.88</v>
      </c>
      <c r="E134" s="2" t="s">
        <v>656</v>
      </c>
    </row>
    <row r="135" spans="1:5" ht="12.75">
      <c r="A135" s="2" t="s">
        <v>260</v>
      </c>
      <c r="B135" s="35">
        <v>140.6</v>
      </c>
      <c r="C135" s="3">
        <v>160</v>
      </c>
      <c r="D135" s="21">
        <v>0.87875</v>
      </c>
      <c r="E135" s="2" t="s">
        <v>648</v>
      </c>
    </row>
    <row r="136" spans="1:5" ht="12.75">
      <c r="A136" s="2" t="s">
        <v>568</v>
      </c>
      <c r="B136" s="35">
        <v>139.9</v>
      </c>
      <c r="C136" s="3">
        <v>155</v>
      </c>
      <c r="D136" s="21">
        <v>0.9025806451612903</v>
      </c>
      <c r="E136" s="2" t="s">
        <v>742</v>
      </c>
    </row>
    <row r="137" spans="1:5" ht="12.75">
      <c r="A137" s="2" t="s">
        <v>675</v>
      </c>
      <c r="B137" s="35">
        <v>139.9</v>
      </c>
      <c r="C137" s="3">
        <v>155</v>
      </c>
      <c r="D137" s="21">
        <v>0.9025806451612903</v>
      </c>
      <c r="E137" s="2" t="s">
        <v>7</v>
      </c>
    </row>
    <row r="138" spans="1:5" ht="12.75">
      <c r="A138" s="2" t="s">
        <v>675</v>
      </c>
      <c r="B138" s="35">
        <v>139.9</v>
      </c>
      <c r="C138" s="3">
        <v>155</v>
      </c>
      <c r="D138" s="21">
        <v>0.9025806451612903</v>
      </c>
      <c r="E138" s="2" t="s">
        <v>8</v>
      </c>
    </row>
    <row r="139" spans="1:5" ht="12.75">
      <c r="A139" s="2" t="s">
        <v>549</v>
      </c>
      <c r="B139" s="35">
        <v>139.7</v>
      </c>
      <c r="C139" s="3">
        <v>158</v>
      </c>
      <c r="D139" s="21">
        <v>0.8841772151898734</v>
      </c>
      <c r="E139" s="2" t="s">
        <v>560</v>
      </c>
    </row>
    <row r="140" spans="1:5" ht="12.75">
      <c r="A140" s="2" t="s">
        <v>702</v>
      </c>
      <c r="B140" s="35">
        <v>139.4</v>
      </c>
      <c r="C140" s="3">
        <v>160</v>
      </c>
      <c r="D140" s="21">
        <v>0.87125</v>
      </c>
      <c r="E140" s="2" t="s">
        <v>709</v>
      </c>
    </row>
    <row r="141" spans="1:5" ht="12.75">
      <c r="A141" s="2" t="s">
        <v>715</v>
      </c>
      <c r="B141" s="35">
        <v>139.4</v>
      </c>
      <c r="C141" s="3">
        <v>160</v>
      </c>
      <c r="D141" s="21">
        <v>0.87125</v>
      </c>
      <c r="E141" s="2" t="s">
        <v>709</v>
      </c>
    </row>
    <row r="142" spans="1:5" ht="12.75">
      <c r="A142" s="2" t="s">
        <v>599</v>
      </c>
      <c r="B142" s="35">
        <v>139.2</v>
      </c>
      <c r="C142" s="3">
        <v>160</v>
      </c>
      <c r="D142" s="21">
        <v>0.87</v>
      </c>
      <c r="E142" s="2" t="s">
        <v>608</v>
      </c>
    </row>
    <row r="143" spans="1:5" ht="12.75">
      <c r="A143" s="2" t="s">
        <v>599</v>
      </c>
      <c r="B143" s="35">
        <v>139.1</v>
      </c>
      <c r="C143" s="3">
        <v>160</v>
      </c>
      <c r="D143" s="21">
        <v>0.869375</v>
      </c>
      <c r="E143" s="2" t="s">
        <v>607</v>
      </c>
    </row>
    <row r="144" spans="1:5" ht="12.75">
      <c r="A144" s="2" t="s">
        <v>578</v>
      </c>
      <c r="B144" s="35">
        <v>138.8</v>
      </c>
      <c r="C144" s="3">
        <v>155</v>
      </c>
      <c r="D144" s="21">
        <v>0.895483870967742</v>
      </c>
      <c r="E144" s="2" t="s">
        <v>587</v>
      </c>
    </row>
    <row r="145" spans="1:5" ht="12.75">
      <c r="A145" s="2" t="s">
        <v>599</v>
      </c>
      <c r="B145" s="35">
        <v>138.2</v>
      </c>
      <c r="C145" s="3">
        <v>158</v>
      </c>
      <c r="D145" s="21">
        <v>0.8746835443037974</v>
      </c>
      <c r="E145" s="2" t="s">
        <v>614</v>
      </c>
    </row>
    <row r="146" spans="1:5" ht="12.75">
      <c r="A146" s="2" t="s">
        <v>599</v>
      </c>
      <c r="B146" s="35">
        <v>135.3</v>
      </c>
      <c r="C146" s="3">
        <v>150</v>
      </c>
      <c r="D146" s="21">
        <v>0.902</v>
      </c>
      <c r="E146" s="2" t="s">
        <v>750</v>
      </c>
    </row>
    <row r="147" spans="1:5" ht="12.75">
      <c r="A147" s="2" t="s">
        <v>590</v>
      </c>
      <c r="B147" s="35">
        <v>135</v>
      </c>
      <c r="C147" s="3">
        <v>150</v>
      </c>
      <c r="D147" s="21">
        <v>0.9</v>
      </c>
      <c r="E147" s="2" t="s">
        <v>749</v>
      </c>
    </row>
    <row r="148" spans="1:5" ht="12.75">
      <c r="A148" s="2" t="s">
        <v>675</v>
      </c>
      <c r="B148" s="35">
        <v>134.9</v>
      </c>
      <c r="C148" s="3">
        <v>150</v>
      </c>
      <c r="D148" s="21">
        <v>0.8993333333333333</v>
      </c>
      <c r="E148" s="2" t="s">
        <v>689</v>
      </c>
    </row>
    <row r="149" spans="1:5" ht="12.75">
      <c r="A149" s="2" t="s">
        <v>690</v>
      </c>
      <c r="B149" s="35">
        <v>134.9</v>
      </c>
      <c r="C149" s="3">
        <v>150</v>
      </c>
      <c r="D149" s="21">
        <v>0.8993333333333333</v>
      </c>
      <c r="E149" s="2" t="s">
        <v>693</v>
      </c>
    </row>
    <row r="150" spans="1:5" ht="12.75">
      <c r="A150" s="2" t="s">
        <v>702</v>
      </c>
      <c r="B150" s="35">
        <v>134.9</v>
      </c>
      <c r="C150" s="3">
        <v>155</v>
      </c>
      <c r="D150" s="21">
        <v>0.8703225806451613</v>
      </c>
      <c r="E150" s="2" t="s">
        <v>706</v>
      </c>
    </row>
    <row r="151" spans="1:5" ht="12.75">
      <c r="A151" s="2" t="s">
        <v>715</v>
      </c>
      <c r="B151" s="35">
        <v>134.9</v>
      </c>
      <c r="C151" s="3">
        <v>155</v>
      </c>
      <c r="D151" s="21">
        <v>0.8703225806451613</v>
      </c>
      <c r="E151" s="2" t="s">
        <v>706</v>
      </c>
    </row>
    <row r="152" spans="1:5" ht="12.75">
      <c r="A152" s="2" t="s">
        <v>599</v>
      </c>
      <c r="B152" s="35">
        <v>134.6</v>
      </c>
      <c r="C152" s="3">
        <v>154</v>
      </c>
      <c r="D152" s="21">
        <v>0.874025974025974</v>
      </c>
      <c r="E152" s="2" t="s">
        <v>612</v>
      </c>
    </row>
    <row r="153" spans="1:5" ht="12.75">
      <c r="A153" s="2" t="s">
        <v>521</v>
      </c>
      <c r="B153" s="35">
        <v>134.3</v>
      </c>
      <c r="C153" s="3">
        <v>150</v>
      </c>
      <c r="D153" s="21">
        <v>0.8953333333333334</v>
      </c>
      <c r="E153" s="2" t="s">
        <v>535</v>
      </c>
    </row>
    <row r="154" spans="1:5" ht="12.75">
      <c r="A154" s="2" t="s">
        <v>521</v>
      </c>
      <c r="B154" s="35">
        <v>134.3</v>
      </c>
      <c r="C154" s="3">
        <v>150</v>
      </c>
      <c r="D154" s="21">
        <v>0.8953333333333334</v>
      </c>
      <c r="E154" s="2" t="s">
        <v>536</v>
      </c>
    </row>
    <row r="155" spans="1:5" ht="12.75">
      <c r="A155" s="2" t="s">
        <v>521</v>
      </c>
      <c r="B155" s="35">
        <v>134.3</v>
      </c>
      <c r="C155" s="3">
        <v>150</v>
      </c>
      <c r="D155" s="21">
        <v>0.8953333333333334</v>
      </c>
      <c r="E155" s="2" t="s">
        <v>537</v>
      </c>
    </row>
    <row r="156" spans="1:5" ht="12.75">
      <c r="A156" s="2" t="s">
        <v>578</v>
      </c>
      <c r="B156" s="35">
        <v>134.2</v>
      </c>
      <c r="C156" s="3">
        <v>150</v>
      </c>
      <c r="D156" s="21">
        <v>0.8946666666666666</v>
      </c>
      <c r="E156" s="2" t="s">
        <v>586</v>
      </c>
    </row>
    <row r="157" spans="1:5" ht="12.75">
      <c r="A157" s="2" t="s">
        <v>599</v>
      </c>
      <c r="B157" s="35">
        <v>133.7</v>
      </c>
      <c r="C157" s="3">
        <v>150</v>
      </c>
      <c r="D157" s="21">
        <v>0.8913333333333333</v>
      </c>
      <c r="E157" s="2" t="s">
        <v>626</v>
      </c>
    </row>
    <row r="158" spans="1:5" ht="12.75">
      <c r="A158" s="2" t="s">
        <v>599</v>
      </c>
      <c r="B158" s="35">
        <v>133.6</v>
      </c>
      <c r="C158" s="3">
        <v>150</v>
      </c>
      <c r="D158" s="21">
        <v>0.8906666666666666</v>
      </c>
      <c r="E158" s="2" t="s">
        <v>625</v>
      </c>
    </row>
    <row r="159" spans="1:5" ht="12.75">
      <c r="A159" s="2" t="s">
        <v>599</v>
      </c>
      <c r="B159" s="35">
        <v>133.5</v>
      </c>
      <c r="C159" s="3">
        <v>150</v>
      </c>
      <c r="D159" s="21">
        <v>0.89</v>
      </c>
      <c r="E159" s="2" t="s">
        <v>623</v>
      </c>
    </row>
    <row r="160" spans="1:5" ht="12.75">
      <c r="A160" s="2" t="s">
        <v>438</v>
      </c>
      <c r="B160" s="35">
        <v>133</v>
      </c>
      <c r="C160" s="3">
        <v>150</v>
      </c>
      <c r="D160" s="21">
        <v>0.8866666666666667</v>
      </c>
      <c r="E160" s="2" t="s">
        <v>465</v>
      </c>
    </row>
    <row r="161" spans="1:5" ht="12.75">
      <c r="A161" s="2" t="s">
        <v>438</v>
      </c>
      <c r="B161" s="35">
        <v>132.9</v>
      </c>
      <c r="C161" s="3">
        <v>150</v>
      </c>
      <c r="D161" s="21">
        <v>0.886</v>
      </c>
      <c r="E161" s="2" t="s">
        <v>458</v>
      </c>
    </row>
    <row r="162" spans="1:5" ht="12.75">
      <c r="A162" s="2" t="s">
        <v>438</v>
      </c>
      <c r="B162" s="35">
        <v>132.9</v>
      </c>
      <c r="C162" s="3">
        <v>150</v>
      </c>
      <c r="D162" s="21">
        <v>0.886</v>
      </c>
      <c r="E162" s="2" t="s">
        <v>459</v>
      </c>
    </row>
    <row r="163" spans="1:5" ht="12.75">
      <c r="A163" s="2" t="s">
        <v>590</v>
      </c>
      <c r="B163" s="35">
        <v>131.8</v>
      </c>
      <c r="C163" s="3">
        <v>150</v>
      </c>
      <c r="D163" s="21">
        <v>0.8786666666666667</v>
      </c>
      <c r="E163" s="2" t="s">
        <v>591</v>
      </c>
    </row>
    <row r="164" spans="1:5" ht="12.75">
      <c r="A164" s="2" t="s">
        <v>590</v>
      </c>
      <c r="B164" s="35">
        <v>131.8</v>
      </c>
      <c r="C164" s="3">
        <v>150</v>
      </c>
      <c r="D164" s="21">
        <v>0.8786666666666667</v>
      </c>
      <c r="E164" s="2" t="s">
        <v>592</v>
      </c>
    </row>
    <row r="165" spans="1:5" ht="12.75">
      <c r="A165" s="2" t="s">
        <v>590</v>
      </c>
      <c r="B165" s="35">
        <v>131.8</v>
      </c>
      <c r="C165" s="3">
        <v>150</v>
      </c>
      <c r="D165" s="21">
        <v>0.8786666666666667</v>
      </c>
      <c r="E165" s="2" t="s">
        <v>593</v>
      </c>
    </row>
    <row r="166" spans="1:5" ht="12.75">
      <c r="A166" s="2" t="s">
        <v>675</v>
      </c>
      <c r="B166" s="35">
        <v>131.7</v>
      </c>
      <c r="C166" s="3">
        <v>150</v>
      </c>
      <c r="D166" s="21">
        <v>0.8779999999999999</v>
      </c>
      <c r="E166" s="2" t="s">
        <v>680</v>
      </c>
    </row>
    <row r="167" spans="1:5" ht="12.75">
      <c r="A167" s="2" t="s">
        <v>675</v>
      </c>
      <c r="B167" s="35">
        <v>131.7</v>
      </c>
      <c r="C167" s="3">
        <v>150</v>
      </c>
      <c r="D167" s="21">
        <v>0.8779999999999999</v>
      </c>
      <c r="E167" s="2" t="s">
        <v>681</v>
      </c>
    </row>
    <row r="168" spans="1:5" ht="12.75">
      <c r="A168" s="2" t="s">
        <v>599</v>
      </c>
      <c r="B168" s="35">
        <v>131.1</v>
      </c>
      <c r="C168" s="3">
        <v>150</v>
      </c>
      <c r="D168" s="21">
        <v>0.874</v>
      </c>
      <c r="E168" s="2" t="s">
        <v>611</v>
      </c>
    </row>
    <row r="169" spans="1:5" ht="12.75">
      <c r="A169" s="2" t="s">
        <v>675</v>
      </c>
      <c r="B169" s="35">
        <v>130.7</v>
      </c>
      <c r="C169" s="3">
        <v>145</v>
      </c>
      <c r="D169" s="21">
        <v>0.9013793103448275</v>
      </c>
      <c r="E169" s="2" t="s">
        <v>4</v>
      </c>
    </row>
    <row r="170" spans="1:5" ht="12.75">
      <c r="A170" s="2" t="s">
        <v>675</v>
      </c>
      <c r="B170" s="35">
        <v>130.7</v>
      </c>
      <c r="C170" s="3">
        <v>145</v>
      </c>
      <c r="D170" s="21">
        <v>0.9013793103448275</v>
      </c>
      <c r="E170" s="2" t="s">
        <v>5</v>
      </c>
    </row>
    <row r="171" spans="1:5" ht="12.75">
      <c r="A171" s="2" t="s">
        <v>702</v>
      </c>
      <c r="B171" s="35">
        <v>130.5</v>
      </c>
      <c r="C171" s="3">
        <v>150</v>
      </c>
      <c r="D171" s="21">
        <v>0.87</v>
      </c>
      <c r="E171" s="2" t="s">
        <v>705</v>
      </c>
    </row>
    <row r="172" spans="1:5" ht="12.75">
      <c r="A172" s="2" t="s">
        <v>715</v>
      </c>
      <c r="B172" s="35">
        <v>130.5</v>
      </c>
      <c r="C172" s="3">
        <v>150</v>
      </c>
      <c r="D172" s="21">
        <v>0.87</v>
      </c>
      <c r="E172" s="2" t="s">
        <v>705</v>
      </c>
    </row>
    <row r="173" spans="1:5" ht="12.75">
      <c r="A173" s="2" t="s">
        <v>599</v>
      </c>
      <c r="B173" s="35">
        <v>130.3</v>
      </c>
      <c r="C173" s="3">
        <v>150</v>
      </c>
      <c r="D173" s="21">
        <v>0.8686666666666667</v>
      </c>
      <c r="E173" s="2" t="s">
        <v>606</v>
      </c>
    </row>
    <row r="174" spans="1:5" ht="12.75">
      <c r="A174" s="2" t="s">
        <v>599</v>
      </c>
      <c r="B174" s="35">
        <v>129.2</v>
      </c>
      <c r="C174" s="3">
        <v>150</v>
      </c>
      <c r="D174" s="21">
        <v>0.8613333333333333</v>
      </c>
      <c r="E174" s="2" t="s">
        <v>602</v>
      </c>
    </row>
    <row r="175" spans="1:5" ht="12.75">
      <c r="A175" s="2" t="s">
        <v>94</v>
      </c>
      <c r="B175" s="35">
        <v>128.8</v>
      </c>
      <c r="C175" s="3">
        <v>136</v>
      </c>
      <c r="D175" s="21">
        <v>0.9470588235294118</v>
      </c>
      <c r="E175" s="2" t="s">
        <v>142</v>
      </c>
    </row>
    <row r="176" spans="1:5" ht="12.75">
      <c r="A176" s="2" t="s">
        <v>94</v>
      </c>
      <c r="B176" s="35">
        <v>128.8</v>
      </c>
      <c r="C176" s="3">
        <v>136</v>
      </c>
      <c r="D176" s="21">
        <v>0.9470588235294118</v>
      </c>
      <c r="E176" s="2" t="s">
        <v>143</v>
      </c>
    </row>
    <row r="177" spans="1:5" ht="12.75">
      <c r="A177" s="2" t="s">
        <v>94</v>
      </c>
      <c r="B177" s="35">
        <v>128.8</v>
      </c>
      <c r="C177" s="3">
        <v>136</v>
      </c>
      <c r="D177" s="21">
        <v>0.9470588235294118</v>
      </c>
      <c r="E177" s="2" t="s">
        <v>144</v>
      </c>
    </row>
    <row r="178" spans="1:5" ht="12.75">
      <c r="A178" s="2" t="s">
        <v>341</v>
      </c>
      <c r="B178" s="35">
        <v>128.5</v>
      </c>
      <c r="C178" s="3">
        <v>145</v>
      </c>
      <c r="D178" s="21">
        <v>0.8862068965517241</v>
      </c>
      <c r="E178" s="2" t="s">
        <v>342</v>
      </c>
    </row>
    <row r="179" spans="1:5" ht="12.75">
      <c r="A179" s="2" t="s">
        <v>260</v>
      </c>
      <c r="B179" s="35">
        <v>128.3</v>
      </c>
      <c r="C179" s="3">
        <v>146</v>
      </c>
      <c r="D179" s="21">
        <v>0.8787671232876713</v>
      </c>
      <c r="E179" s="2" t="s">
        <v>649</v>
      </c>
    </row>
    <row r="180" spans="1:5" ht="12.75">
      <c r="A180" s="2" t="s">
        <v>675</v>
      </c>
      <c r="B180" s="35">
        <v>125.8</v>
      </c>
      <c r="C180" s="3">
        <v>140</v>
      </c>
      <c r="D180" s="21">
        <v>0.8985714285714286</v>
      </c>
      <c r="E180" s="2" t="s">
        <v>688</v>
      </c>
    </row>
    <row r="181" spans="1:5" ht="12.75">
      <c r="A181" s="2" t="s">
        <v>690</v>
      </c>
      <c r="B181" s="35">
        <v>125.8</v>
      </c>
      <c r="C181" s="3">
        <v>140</v>
      </c>
      <c r="D181" s="21">
        <v>0.8985714285714286</v>
      </c>
      <c r="E181" s="2" t="s">
        <v>692</v>
      </c>
    </row>
    <row r="182" spans="1:5" ht="12.75">
      <c r="A182" s="2" t="s">
        <v>521</v>
      </c>
      <c r="B182" s="35">
        <v>125.1</v>
      </c>
      <c r="C182" s="3">
        <v>140</v>
      </c>
      <c r="D182" s="21">
        <v>0.8935714285714286</v>
      </c>
      <c r="E182" s="2" t="s">
        <v>530</v>
      </c>
    </row>
    <row r="183" spans="1:5" ht="12.75">
      <c r="A183" s="2" t="s">
        <v>599</v>
      </c>
      <c r="B183" s="35">
        <v>125.1</v>
      </c>
      <c r="C183" s="3">
        <v>146</v>
      </c>
      <c r="D183" s="21">
        <v>0.8568493150684932</v>
      </c>
      <c r="E183" s="2" t="s">
        <v>601</v>
      </c>
    </row>
    <row r="184" spans="1:5" ht="12.75">
      <c r="A184" s="2" t="s">
        <v>521</v>
      </c>
      <c r="B184" s="35">
        <v>125</v>
      </c>
      <c r="C184" s="3">
        <v>140</v>
      </c>
      <c r="D184" s="21">
        <v>0.8928571428571429</v>
      </c>
      <c r="E184" s="2" t="s">
        <v>527</v>
      </c>
    </row>
    <row r="185" spans="1:5" ht="12.75">
      <c r="A185" s="2" t="s">
        <v>521</v>
      </c>
      <c r="B185" s="35">
        <v>125</v>
      </c>
      <c r="C185" s="3">
        <v>140</v>
      </c>
      <c r="D185" s="21">
        <v>0.8928571428571429</v>
      </c>
      <c r="E185" s="2" t="s">
        <v>528</v>
      </c>
    </row>
    <row r="186" spans="1:5" ht="12.75">
      <c r="A186" s="2" t="s">
        <v>521</v>
      </c>
      <c r="B186" s="35">
        <v>125</v>
      </c>
      <c r="C186" s="3">
        <v>140</v>
      </c>
      <c r="D186" s="21">
        <v>0.8928571428571429</v>
      </c>
      <c r="E186" s="2" t="s">
        <v>529</v>
      </c>
    </row>
    <row r="187" spans="1:5" ht="12.75">
      <c r="A187" s="2" t="s">
        <v>260</v>
      </c>
      <c r="B187" s="35">
        <v>125</v>
      </c>
      <c r="C187" s="3">
        <v>142</v>
      </c>
      <c r="D187" s="21">
        <v>0.8802816901408451</v>
      </c>
      <c r="E187" s="2" t="s">
        <v>660</v>
      </c>
    </row>
    <row r="188" spans="1:5" ht="12.75">
      <c r="A188" s="2" t="s">
        <v>438</v>
      </c>
      <c r="B188" s="35">
        <v>123.8</v>
      </c>
      <c r="C188" s="3">
        <v>140</v>
      </c>
      <c r="D188" s="21">
        <v>0.8842857142857142</v>
      </c>
      <c r="E188" s="2" t="s">
        <v>442</v>
      </c>
    </row>
    <row r="189" spans="1:5" ht="12.75">
      <c r="A189" s="2" t="s">
        <v>438</v>
      </c>
      <c r="B189" s="35">
        <v>123.8</v>
      </c>
      <c r="C189" s="3">
        <v>140</v>
      </c>
      <c r="D189" s="21">
        <v>0.8842857142857142</v>
      </c>
      <c r="E189" s="2" t="s">
        <v>443</v>
      </c>
    </row>
    <row r="190" spans="1:5" ht="12.75">
      <c r="A190" s="2" t="s">
        <v>438</v>
      </c>
      <c r="B190" s="35">
        <v>123.8</v>
      </c>
      <c r="C190" s="3">
        <v>140</v>
      </c>
      <c r="D190" s="21">
        <v>0.8842857142857142</v>
      </c>
      <c r="E190" s="2" t="s">
        <v>444</v>
      </c>
    </row>
    <row r="191" spans="1:5" ht="12.75">
      <c r="A191" s="2" t="s">
        <v>260</v>
      </c>
      <c r="B191" s="35">
        <v>123.2</v>
      </c>
      <c r="C191" s="3">
        <v>140</v>
      </c>
      <c r="D191" s="21">
        <v>0.88</v>
      </c>
      <c r="E191" s="2" t="s">
        <v>654</v>
      </c>
    </row>
    <row r="192" spans="1:5" ht="12.75">
      <c r="A192" s="2" t="s">
        <v>675</v>
      </c>
      <c r="B192" s="35">
        <v>122.8</v>
      </c>
      <c r="C192" s="3">
        <v>140</v>
      </c>
      <c r="D192" s="21">
        <v>0.8771428571428571</v>
      </c>
      <c r="E192" s="2" t="s">
        <v>678</v>
      </c>
    </row>
    <row r="193" spans="1:5" ht="12.75">
      <c r="A193" s="2" t="s">
        <v>675</v>
      </c>
      <c r="B193" s="35">
        <v>122.8</v>
      </c>
      <c r="C193" s="3">
        <v>140</v>
      </c>
      <c r="D193" s="21">
        <v>0.8771428571428571</v>
      </c>
      <c r="E193" s="2" t="s">
        <v>679</v>
      </c>
    </row>
    <row r="194" spans="1:5" ht="12.75">
      <c r="A194" s="2" t="s">
        <v>568</v>
      </c>
      <c r="B194" s="35">
        <v>122.2</v>
      </c>
      <c r="C194" s="3">
        <v>135</v>
      </c>
      <c r="D194" s="21">
        <v>0.9051851851851852</v>
      </c>
      <c r="E194" s="2" t="s">
        <v>746</v>
      </c>
    </row>
    <row r="195" spans="1:5" ht="12.75">
      <c r="A195" s="2" t="s">
        <v>94</v>
      </c>
      <c r="B195" s="35">
        <v>121.2</v>
      </c>
      <c r="C195" s="3">
        <v>128</v>
      </c>
      <c r="D195" s="21">
        <v>0.946875</v>
      </c>
      <c r="E195" s="2" t="s">
        <v>138</v>
      </c>
    </row>
    <row r="196" spans="1:5" ht="12.75">
      <c r="A196" s="2" t="s">
        <v>94</v>
      </c>
      <c r="B196" s="35">
        <v>121.1</v>
      </c>
      <c r="C196" s="3">
        <v>128</v>
      </c>
      <c r="D196" s="21">
        <v>0.94609375</v>
      </c>
      <c r="E196" s="2" t="s">
        <v>118</v>
      </c>
    </row>
    <row r="197" spans="1:5" ht="12.75">
      <c r="A197" s="2" t="s">
        <v>94</v>
      </c>
      <c r="B197" s="35">
        <v>121.1</v>
      </c>
      <c r="C197" s="3">
        <v>128</v>
      </c>
      <c r="D197" s="21">
        <v>0.94609375</v>
      </c>
      <c r="E197" s="2" t="s">
        <v>119</v>
      </c>
    </row>
    <row r="198" spans="1:5" ht="12.75">
      <c r="A198" s="2" t="s">
        <v>354</v>
      </c>
      <c r="B198" s="35">
        <v>121</v>
      </c>
      <c r="C198" s="3">
        <v>140</v>
      </c>
      <c r="D198" s="21">
        <v>0.8642857142857143</v>
      </c>
      <c r="E198" s="2" t="s">
        <v>380</v>
      </c>
    </row>
    <row r="199" spans="1:5" ht="12.75">
      <c r="A199" s="2" t="s">
        <v>354</v>
      </c>
      <c r="B199" s="35">
        <v>120.4</v>
      </c>
      <c r="C199" s="3">
        <v>140</v>
      </c>
      <c r="D199" s="21">
        <v>0.86</v>
      </c>
      <c r="E199" s="2" t="s">
        <v>369</v>
      </c>
    </row>
    <row r="200" spans="1:5" ht="12.75">
      <c r="A200" s="2" t="s">
        <v>354</v>
      </c>
      <c r="B200" s="35">
        <v>120.4</v>
      </c>
      <c r="C200" s="3">
        <v>140</v>
      </c>
      <c r="D200" s="21">
        <v>0.86</v>
      </c>
      <c r="E200" s="2" t="s">
        <v>370</v>
      </c>
    </row>
    <row r="201" spans="1:5" ht="12.75">
      <c r="A201" s="2" t="s">
        <v>354</v>
      </c>
      <c r="B201" s="35">
        <v>120.4</v>
      </c>
      <c r="C201" s="3">
        <v>140</v>
      </c>
      <c r="D201" s="21">
        <v>0.86</v>
      </c>
      <c r="E201" s="2" t="s">
        <v>371</v>
      </c>
    </row>
    <row r="202" spans="1:5" ht="12.75">
      <c r="A202" s="2" t="s">
        <v>354</v>
      </c>
      <c r="B202" s="35">
        <v>120.4</v>
      </c>
      <c r="C202" s="3">
        <v>140</v>
      </c>
      <c r="D202" s="21">
        <v>0.86</v>
      </c>
      <c r="E202" s="2" t="s">
        <v>372</v>
      </c>
    </row>
    <row r="203" spans="1:5" ht="12.75">
      <c r="A203" s="2" t="s">
        <v>599</v>
      </c>
      <c r="B203" s="35">
        <v>119.8</v>
      </c>
      <c r="C203" s="3">
        <v>135</v>
      </c>
      <c r="D203" s="21">
        <v>0.8874074074074074</v>
      </c>
      <c r="E203" s="2" t="s">
        <v>622</v>
      </c>
    </row>
    <row r="204" spans="1:5" ht="12.75">
      <c r="A204" s="2" t="s">
        <v>599</v>
      </c>
      <c r="B204" s="35">
        <v>119.1</v>
      </c>
      <c r="C204" s="3">
        <v>135</v>
      </c>
      <c r="D204" s="21">
        <v>0.8822222222222221</v>
      </c>
      <c r="E204" s="2" t="s">
        <v>616</v>
      </c>
    </row>
    <row r="205" spans="1:5" ht="12.75">
      <c r="A205" s="2" t="s">
        <v>94</v>
      </c>
      <c r="B205" s="35">
        <v>118.4</v>
      </c>
      <c r="C205" s="3">
        <v>128</v>
      </c>
      <c r="D205" s="21">
        <v>0.925</v>
      </c>
      <c r="E205" s="2" t="s">
        <v>109</v>
      </c>
    </row>
    <row r="206" spans="1:5" ht="12.75">
      <c r="A206" s="2" t="s">
        <v>94</v>
      </c>
      <c r="B206" s="35">
        <v>118.3</v>
      </c>
      <c r="C206" s="3">
        <v>128</v>
      </c>
      <c r="D206" s="21">
        <v>0.92421875</v>
      </c>
      <c r="E206" s="2" t="s">
        <v>105</v>
      </c>
    </row>
    <row r="207" spans="1:5" ht="12.75">
      <c r="A207" s="2" t="s">
        <v>94</v>
      </c>
      <c r="B207" s="35">
        <v>118.3</v>
      </c>
      <c r="C207" s="3">
        <v>128</v>
      </c>
      <c r="D207" s="21">
        <v>0.92421875</v>
      </c>
      <c r="E207" s="2" t="s">
        <v>106</v>
      </c>
    </row>
    <row r="208" spans="1:5" ht="12.75">
      <c r="A208" s="2" t="s">
        <v>94</v>
      </c>
      <c r="B208" s="35">
        <v>118.3</v>
      </c>
      <c r="C208" s="3">
        <v>128</v>
      </c>
      <c r="D208" s="21">
        <v>0.92421875</v>
      </c>
      <c r="E208" s="2" t="s">
        <v>107</v>
      </c>
    </row>
    <row r="209" spans="1:5" ht="12.75">
      <c r="A209" s="2" t="s">
        <v>94</v>
      </c>
      <c r="B209" s="35">
        <v>117.4</v>
      </c>
      <c r="C209" s="3">
        <v>124</v>
      </c>
      <c r="D209" s="21">
        <v>0.9467741935483871</v>
      </c>
      <c r="E209" s="2" t="s">
        <v>128</v>
      </c>
    </row>
    <row r="210" spans="1:5" ht="12.75">
      <c r="A210" s="2" t="s">
        <v>94</v>
      </c>
      <c r="B210" s="35">
        <v>117.4</v>
      </c>
      <c r="C210" s="3">
        <v>124</v>
      </c>
      <c r="D210" s="21">
        <v>0.9467741935483871</v>
      </c>
      <c r="E210" s="2" t="s">
        <v>129</v>
      </c>
    </row>
    <row r="211" spans="1:5" ht="12.75">
      <c r="A211" s="2" t="s">
        <v>690</v>
      </c>
      <c r="B211" s="35">
        <v>116.7</v>
      </c>
      <c r="C211" s="3">
        <v>130</v>
      </c>
      <c r="D211" s="21">
        <v>0.8976923076923077</v>
      </c>
      <c r="E211" s="2" t="s">
        <v>691</v>
      </c>
    </row>
    <row r="212" spans="1:5" ht="12.75">
      <c r="A212" s="2" t="s">
        <v>675</v>
      </c>
      <c r="B212" s="35">
        <v>116.6</v>
      </c>
      <c r="C212" s="3">
        <v>130</v>
      </c>
      <c r="D212" s="21">
        <v>0.8969230769230769</v>
      </c>
      <c r="E212" s="2" t="s">
        <v>687</v>
      </c>
    </row>
    <row r="213" spans="1:5" ht="12.75">
      <c r="A213" s="2" t="s">
        <v>521</v>
      </c>
      <c r="B213" s="35">
        <v>116</v>
      </c>
      <c r="C213" s="3">
        <v>130</v>
      </c>
      <c r="D213" s="21">
        <v>0.8923076923076924</v>
      </c>
      <c r="E213" s="2" t="s">
        <v>523</v>
      </c>
    </row>
    <row r="214" spans="1:5" ht="12.75">
      <c r="A214" s="2" t="s">
        <v>521</v>
      </c>
      <c r="B214" s="35">
        <v>116</v>
      </c>
      <c r="C214" s="3">
        <v>130</v>
      </c>
      <c r="D214" s="21">
        <v>0.8923076923076924</v>
      </c>
      <c r="E214" s="2" t="s">
        <v>524</v>
      </c>
    </row>
    <row r="215" spans="1:5" ht="12.75">
      <c r="A215" s="2" t="s">
        <v>578</v>
      </c>
      <c r="B215" s="35">
        <v>115.2</v>
      </c>
      <c r="C215" s="3">
        <v>130</v>
      </c>
      <c r="D215" s="21">
        <v>0.8861538461538462</v>
      </c>
      <c r="E215" s="2" t="s">
        <v>581</v>
      </c>
    </row>
    <row r="216" spans="1:5" ht="12.75">
      <c r="A216" s="2" t="s">
        <v>578</v>
      </c>
      <c r="B216" s="35">
        <v>115.2</v>
      </c>
      <c r="C216" s="3">
        <v>130</v>
      </c>
      <c r="D216" s="21">
        <v>0.8861538461538462</v>
      </c>
      <c r="E216" s="2" t="s">
        <v>582</v>
      </c>
    </row>
    <row r="217" spans="1:5" ht="12.75">
      <c r="A217" s="2" t="s">
        <v>639</v>
      </c>
      <c r="B217" s="35">
        <v>115.2</v>
      </c>
      <c r="C217" s="3">
        <v>130</v>
      </c>
      <c r="D217" s="21">
        <v>0.8861538461538462</v>
      </c>
      <c r="E217" s="2" t="s">
        <v>640</v>
      </c>
    </row>
    <row r="218" spans="1:5" ht="12.75">
      <c r="A218" s="2" t="s">
        <v>599</v>
      </c>
      <c r="B218" s="35">
        <v>115.1</v>
      </c>
      <c r="C218" s="3">
        <v>130</v>
      </c>
      <c r="D218" s="21">
        <v>0.8853846153846153</v>
      </c>
      <c r="E218" s="2" t="s">
        <v>618</v>
      </c>
    </row>
    <row r="219" spans="1:5" ht="12.75">
      <c r="A219" s="2" t="s">
        <v>94</v>
      </c>
      <c r="B219" s="35">
        <v>113.5</v>
      </c>
      <c r="C219" s="3">
        <v>120</v>
      </c>
      <c r="D219" s="21">
        <v>0.9458333333333333</v>
      </c>
      <c r="E219" s="2" t="s">
        <v>116</v>
      </c>
    </row>
    <row r="220" spans="1:5" ht="12.75">
      <c r="A220" s="2" t="s">
        <v>94</v>
      </c>
      <c r="B220" s="35">
        <v>113.5</v>
      </c>
      <c r="C220" s="3">
        <v>120</v>
      </c>
      <c r="D220" s="21">
        <v>0.9458333333333333</v>
      </c>
      <c r="E220" s="2" t="s">
        <v>117</v>
      </c>
    </row>
    <row r="221" spans="1:5" ht="12.75">
      <c r="A221" s="2" t="s">
        <v>568</v>
      </c>
      <c r="B221" s="35">
        <v>112.9</v>
      </c>
      <c r="C221" s="3">
        <v>125</v>
      </c>
      <c r="D221" s="21">
        <v>0.9032</v>
      </c>
      <c r="E221" s="2" t="s">
        <v>744</v>
      </c>
    </row>
    <row r="222" spans="1:5" ht="12.75">
      <c r="A222" s="2" t="s">
        <v>354</v>
      </c>
      <c r="B222" s="35">
        <v>112.2</v>
      </c>
      <c r="C222" s="3">
        <v>130</v>
      </c>
      <c r="D222" s="21">
        <v>0.8630769230769231</v>
      </c>
      <c r="E222" s="2" t="s">
        <v>375</v>
      </c>
    </row>
    <row r="223" spans="1:5" ht="12.75">
      <c r="A223" s="2" t="s">
        <v>724</v>
      </c>
      <c r="B223" s="35">
        <v>111.9</v>
      </c>
      <c r="C223" s="3">
        <v>120</v>
      </c>
      <c r="D223" s="21">
        <v>0.9325</v>
      </c>
      <c r="E223" s="2" t="s">
        <v>725</v>
      </c>
    </row>
    <row r="224" spans="1:5" ht="12.75">
      <c r="A224" s="2" t="s">
        <v>724</v>
      </c>
      <c r="B224" s="35">
        <v>111.9</v>
      </c>
      <c r="C224" s="3">
        <v>120</v>
      </c>
      <c r="D224" s="21">
        <v>0.9325</v>
      </c>
      <c r="E224" s="2" t="s">
        <v>726</v>
      </c>
    </row>
    <row r="225" spans="1:5" ht="12.75">
      <c r="A225" s="2" t="s">
        <v>724</v>
      </c>
      <c r="B225" s="35">
        <v>111.9</v>
      </c>
      <c r="C225" s="3">
        <v>120</v>
      </c>
      <c r="D225" s="21">
        <v>0.9325</v>
      </c>
      <c r="E225" s="2" t="s">
        <v>727</v>
      </c>
    </row>
    <row r="226" spans="1:5" ht="12.75">
      <c r="A226" s="2" t="s">
        <v>724</v>
      </c>
      <c r="B226" s="35">
        <v>111.9</v>
      </c>
      <c r="C226" s="3">
        <v>120</v>
      </c>
      <c r="D226" s="21">
        <v>0.9325</v>
      </c>
      <c r="E226" s="2" t="s">
        <v>728</v>
      </c>
    </row>
    <row r="227" spans="1:5" ht="12.75">
      <c r="A227" s="2" t="s">
        <v>549</v>
      </c>
      <c r="B227" s="35">
        <v>111.8</v>
      </c>
      <c r="C227" s="3">
        <v>125</v>
      </c>
      <c r="D227" s="21">
        <v>0.8944</v>
      </c>
      <c r="E227" s="2" t="s">
        <v>563</v>
      </c>
    </row>
    <row r="228" spans="1:5" ht="12.75">
      <c r="A228" s="2" t="s">
        <v>354</v>
      </c>
      <c r="B228" s="35">
        <v>111.6</v>
      </c>
      <c r="C228" s="3">
        <v>130</v>
      </c>
      <c r="D228" s="21">
        <v>0.8584615384615384</v>
      </c>
      <c r="E228" s="2" t="s">
        <v>361</v>
      </c>
    </row>
    <row r="229" spans="1:5" ht="12.75">
      <c r="A229" s="2" t="s">
        <v>354</v>
      </c>
      <c r="B229" s="35">
        <v>111.6</v>
      </c>
      <c r="C229" s="3">
        <v>130</v>
      </c>
      <c r="D229" s="21">
        <v>0.8584615384615384</v>
      </c>
      <c r="E229" s="2" t="s">
        <v>362</v>
      </c>
    </row>
    <row r="230" spans="1:5" ht="12.75">
      <c r="A230" s="2" t="s">
        <v>354</v>
      </c>
      <c r="B230" s="35">
        <v>111.6</v>
      </c>
      <c r="C230" s="3">
        <v>130</v>
      </c>
      <c r="D230" s="21">
        <v>0.8584615384615384</v>
      </c>
      <c r="E230" s="2" t="s">
        <v>363</v>
      </c>
    </row>
    <row r="231" spans="1:5" ht="12.75">
      <c r="A231" s="2" t="s">
        <v>354</v>
      </c>
      <c r="B231" s="35">
        <v>111.6</v>
      </c>
      <c r="C231" s="3">
        <v>130</v>
      </c>
      <c r="D231" s="21">
        <v>0.8584615384615384</v>
      </c>
      <c r="E231" s="2" t="s">
        <v>364</v>
      </c>
    </row>
    <row r="232" spans="1:5" ht="12.75">
      <c r="A232" s="2" t="s">
        <v>94</v>
      </c>
      <c r="B232" s="35">
        <v>110.9</v>
      </c>
      <c r="C232" s="3">
        <v>120</v>
      </c>
      <c r="D232" s="21">
        <v>0.9241666666666667</v>
      </c>
      <c r="E232" s="2" t="s">
        <v>102</v>
      </c>
    </row>
    <row r="233" spans="1:5" ht="12.75">
      <c r="A233" s="2" t="s">
        <v>94</v>
      </c>
      <c r="B233" s="35">
        <v>110.9</v>
      </c>
      <c r="C233" s="3">
        <v>120</v>
      </c>
      <c r="D233" s="21">
        <v>0.9241666666666667</v>
      </c>
      <c r="E233" s="2" t="s">
        <v>103</v>
      </c>
    </row>
    <row r="234" spans="1:5" ht="12.75">
      <c r="A234" s="2" t="s">
        <v>94</v>
      </c>
      <c r="B234" s="35">
        <v>110.9</v>
      </c>
      <c r="C234" s="3">
        <v>120</v>
      </c>
      <c r="D234" s="21">
        <v>0.9241666666666667</v>
      </c>
      <c r="E234" s="2" t="s">
        <v>104</v>
      </c>
    </row>
    <row r="235" spans="1:5" ht="12.75">
      <c r="A235" s="2" t="s">
        <v>438</v>
      </c>
      <c r="B235" s="35">
        <v>110.8</v>
      </c>
      <c r="C235" s="3">
        <v>125</v>
      </c>
      <c r="D235" s="21">
        <v>0.8864</v>
      </c>
      <c r="E235" s="2" t="s">
        <v>460</v>
      </c>
    </row>
    <row r="236" spans="1:5" ht="12.75">
      <c r="A236" s="2" t="s">
        <v>438</v>
      </c>
      <c r="B236" s="35">
        <v>110.8</v>
      </c>
      <c r="C236" s="3">
        <v>125</v>
      </c>
      <c r="D236" s="21">
        <v>0.8864</v>
      </c>
      <c r="E236" s="2" t="s">
        <v>461</v>
      </c>
    </row>
    <row r="237" spans="1:5" ht="12.75">
      <c r="A237" s="2" t="s">
        <v>599</v>
      </c>
      <c r="B237" s="35">
        <v>110.8</v>
      </c>
      <c r="C237" s="3">
        <v>125</v>
      </c>
      <c r="D237" s="21">
        <v>0.8864</v>
      </c>
      <c r="E237" s="2" t="s">
        <v>621</v>
      </c>
    </row>
    <row r="238" spans="1:5" ht="12.75">
      <c r="A238" s="2" t="s">
        <v>578</v>
      </c>
      <c r="B238" s="35">
        <v>110.7</v>
      </c>
      <c r="C238" s="3">
        <v>125</v>
      </c>
      <c r="D238" s="21">
        <v>0.8856</v>
      </c>
      <c r="E238" s="2" t="s">
        <v>579</v>
      </c>
    </row>
    <row r="239" spans="1:5" ht="12.75">
      <c r="A239" s="2" t="s">
        <v>578</v>
      </c>
      <c r="B239" s="35">
        <v>110.7</v>
      </c>
      <c r="C239" s="3">
        <v>125</v>
      </c>
      <c r="D239" s="21">
        <v>0.8856</v>
      </c>
      <c r="E239" s="2" t="s">
        <v>580</v>
      </c>
    </row>
    <row r="240" spans="1:5" ht="12.75">
      <c r="A240" s="2" t="s">
        <v>549</v>
      </c>
      <c r="B240" s="35">
        <v>110.3</v>
      </c>
      <c r="C240" s="3">
        <v>125</v>
      </c>
      <c r="D240" s="21">
        <v>0.8824</v>
      </c>
      <c r="E240" s="2" t="s">
        <v>557</v>
      </c>
    </row>
    <row r="241" spans="1:5" ht="12.75">
      <c r="A241" s="2" t="s">
        <v>260</v>
      </c>
      <c r="B241" s="35">
        <v>110.1</v>
      </c>
      <c r="C241" s="3">
        <v>125</v>
      </c>
      <c r="D241" s="21">
        <v>0.8807999999999999</v>
      </c>
      <c r="E241" s="2" t="s">
        <v>663</v>
      </c>
    </row>
    <row r="242" spans="1:5" ht="12.75">
      <c r="A242" s="2" t="s">
        <v>260</v>
      </c>
      <c r="B242" s="35">
        <v>110</v>
      </c>
      <c r="C242" s="3">
        <v>125</v>
      </c>
      <c r="D242" s="21">
        <v>0.88</v>
      </c>
      <c r="E242" s="2" t="s">
        <v>653</v>
      </c>
    </row>
    <row r="243" spans="1:5" ht="12.75">
      <c r="A243" s="2" t="s">
        <v>94</v>
      </c>
      <c r="B243" s="35">
        <v>109.9</v>
      </c>
      <c r="C243" s="3">
        <v>116</v>
      </c>
      <c r="D243" s="21">
        <v>0.9474137931034483</v>
      </c>
      <c r="E243" s="2" t="s">
        <v>146</v>
      </c>
    </row>
    <row r="244" spans="1:5" ht="12.75">
      <c r="A244" s="2" t="s">
        <v>94</v>
      </c>
      <c r="B244" s="35">
        <v>109.9</v>
      </c>
      <c r="C244" s="3">
        <v>116</v>
      </c>
      <c r="D244" s="21">
        <v>0.9474137931034483</v>
      </c>
      <c r="E244" s="2" t="s">
        <v>147</v>
      </c>
    </row>
    <row r="245" spans="1:5" ht="12.75">
      <c r="A245" s="2" t="s">
        <v>94</v>
      </c>
      <c r="B245" s="35">
        <v>109.8</v>
      </c>
      <c r="C245" s="3">
        <v>116</v>
      </c>
      <c r="D245" s="21">
        <v>0.946551724137931</v>
      </c>
      <c r="E245" s="2" t="s">
        <v>122</v>
      </c>
    </row>
    <row r="246" spans="1:5" ht="12.75">
      <c r="A246" s="2" t="s">
        <v>260</v>
      </c>
      <c r="B246" s="35">
        <v>108.3</v>
      </c>
      <c r="C246" s="3">
        <v>123</v>
      </c>
      <c r="D246" s="21">
        <v>0.8804878048780488</v>
      </c>
      <c r="E246" s="2" t="s">
        <v>631</v>
      </c>
    </row>
    <row r="247" spans="1:5" ht="12.75">
      <c r="A247" s="2" t="s">
        <v>260</v>
      </c>
      <c r="B247" s="35">
        <v>108.3</v>
      </c>
      <c r="C247" s="3">
        <v>123</v>
      </c>
      <c r="D247" s="21">
        <v>0.8804878048780488</v>
      </c>
      <c r="E247" s="2" t="s">
        <v>661</v>
      </c>
    </row>
    <row r="248" spans="1:5" ht="12.75">
      <c r="A248" s="2" t="s">
        <v>260</v>
      </c>
      <c r="B248" s="35">
        <v>108.3</v>
      </c>
      <c r="C248" s="3">
        <v>123</v>
      </c>
      <c r="D248" s="21">
        <v>0.8804878048780488</v>
      </c>
      <c r="E248" s="2" t="s">
        <v>662</v>
      </c>
    </row>
    <row r="249" spans="1:5" ht="12.75">
      <c r="A249" s="2" t="s">
        <v>724</v>
      </c>
      <c r="B249" s="35">
        <v>108.2</v>
      </c>
      <c r="C249" s="3">
        <v>116</v>
      </c>
      <c r="D249" s="21">
        <v>0.9327586206896552</v>
      </c>
      <c r="E249" s="2" t="s">
        <v>732</v>
      </c>
    </row>
    <row r="250" spans="1:5" ht="12.75">
      <c r="A250" s="2" t="s">
        <v>724</v>
      </c>
      <c r="B250" s="35">
        <v>108.2</v>
      </c>
      <c r="C250" s="3">
        <v>116</v>
      </c>
      <c r="D250" s="21">
        <v>0.9327586206896552</v>
      </c>
      <c r="E250" s="2" t="s">
        <v>733</v>
      </c>
    </row>
    <row r="251" spans="1:5" ht="12.75">
      <c r="A251" s="2" t="s">
        <v>630</v>
      </c>
      <c r="B251" s="35">
        <v>107.8</v>
      </c>
      <c r="C251" s="3">
        <v>123</v>
      </c>
      <c r="D251" s="21">
        <v>0.8764227642276422</v>
      </c>
      <c r="E251" s="2" t="s">
        <v>631</v>
      </c>
    </row>
    <row r="252" spans="1:5" ht="12.75">
      <c r="A252" s="2" t="s">
        <v>578</v>
      </c>
      <c r="B252" s="35">
        <v>107.6</v>
      </c>
      <c r="C252" s="3">
        <v>120</v>
      </c>
      <c r="D252" s="21">
        <v>0.8966666666666666</v>
      </c>
      <c r="E252" s="2" t="s">
        <v>588</v>
      </c>
    </row>
    <row r="253" spans="1:5" ht="12.75">
      <c r="A253" s="2" t="s">
        <v>94</v>
      </c>
      <c r="B253" s="35">
        <v>107.4</v>
      </c>
      <c r="C253" s="3">
        <v>116</v>
      </c>
      <c r="D253" s="21">
        <v>0.9258620689655173</v>
      </c>
      <c r="E253" s="2" t="s">
        <v>111</v>
      </c>
    </row>
    <row r="254" spans="1:5" ht="12.75">
      <c r="A254" s="2" t="s">
        <v>354</v>
      </c>
      <c r="B254" s="35">
        <v>106</v>
      </c>
      <c r="C254" s="3">
        <v>120</v>
      </c>
      <c r="D254" s="21">
        <v>0.8833333333333333</v>
      </c>
      <c r="E254" s="2" t="s">
        <v>403</v>
      </c>
    </row>
    <row r="255" spans="1:5" ht="12.75">
      <c r="A255" s="2" t="s">
        <v>354</v>
      </c>
      <c r="B255" s="35">
        <v>106</v>
      </c>
      <c r="C255" s="3">
        <v>120</v>
      </c>
      <c r="D255" s="21">
        <v>0.8833333333333333</v>
      </c>
      <c r="E255" s="2" t="s">
        <v>404</v>
      </c>
    </row>
    <row r="256" spans="1:5" ht="12.75">
      <c r="A256" s="2" t="s">
        <v>549</v>
      </c>
      <c r="B256" s="35">
        <v>105.7</v>
      </c>
      <c r="C256" s="3">
        <v>120</v>
      </c>
      <c r="D256" s="21">
        <v>0.8808333333333334</v>
      </c>
      <c r="E256" s="2" t="s">
        <v>555</v>
      </c>
    </row>
    <row r="257" spans="1:5" ht="12.75">
      <c r="A257" s="2" t="s">
        <v>430</v>
      </c>
      <c r="B257" s="35">
        <v>105.6</v>
      </c>
      <c r="C257" s="3">
        <v>120</v>
      </c>
      <c r="D257" s="21">
        <v>0.88</v>
      </c>
      <c r="E257" s="2" t="s">
        <v>436</v>
      </c>
    </row>
    <row r="258" spans="1:5" ht="12.75">
      <c r="A258" s="2" t="s">
        <v>747</v>
      </c>
      <c r="B258" s="35">
        <v>105</v>
      </c>
      <c r="C258" s="3">
        <v>115</v>
      </c>
      <c r="D258" s="21">
        <v>0.9130434782608695</v>
      </c>
      <c r="E258" s="2" t="s">
        <v>748</v>
      </c>
    </row>
    <row r="259" spans="1:5" ht="12.75">
      <c r="A259" s="2" t="s">
        <v>702</v>
      </c>
      <c r="B259" s="35">
        <v>105</v>
      </c>
      <c r="C259" s="3">
        <v>120</v>
      </c>
      <c r="D259" s="21">
        <v>0.875</v>
      </c>
      <c r="E259" s="2" t="s">
        <v>714</v>
      </c>
    </row>
    <row r="260" spans="1:5" ht="12.75">
      <c r="A260" s="2" t="s">
        <v>715</v>
      </c>
      <c r="B260" s="35">
        <v>105</v>
      </c>
      <c r="C260" s="3">
        <v>120</v>
      </c>
      <c r="D260" s="21">
        <v>0.875</v>
      </c>
      <c r="E260" s="2" t="s">
        <v>714</v>
      </c>
    </row>
    <row r="261" spans="1:5" ht="12.75">
      <c r="A261" s="2" t="s">
        <v>599</v>
      </c>
      <c r="B261" s="35">
        <v>104.9</v>
      </c>
      <c r="C261" s="3">
        <v>120</v>
      </c>
      <c r="D261" s="21">
        <v>0.8741666666666668</v>
      </c>
      <c r="E261" s="2" t="s">
        <v>613</v>
      </c>
    </row>
    <row r="262" spans="1:5" ht="12.75">
      <c r="A262" s="2" t="s">
        <v>599</v>
      </c>
      <c r="B262" s="35">
        <v>103.8</v>
      </c>
      <c r="C262" s="3">
        <v>120</v>
      </c>
      <c r="D262" s="21">
        <v>0.865</v>
      </c>
      <c r="E262" s="2" t="s">
        <v>604</v>
      </c>
    </row>
    <row r="263" spans="1:5" ht="12.75">
      <c r="A263" s="2" t="s">
        <v>568</v>
      </c>
      <c r="B263" s="35">
        <v>103.7</v>
      </c>
      <c r="C263" s="3">
        <v>115</v>
      </c>
      <c r="D263" s="21">
        <v>0.9017391304347826</v>
      </c>
      <c r="E263" s="2" t="s">
        <v>740</v>
      </c>
    </row>
    <row r="264" spans="1:5" ht="12.75">
      <c r="A264" s="2" t="s">
        <v>599</v>
      </c>
      <c r="B264" s="35">
        <v>103.7</v>
      </c>
      <c r="C264" s="3">
        <v>120</v>
      </c>
      <c r="D264" s="21">
        <v>0.8641666666666666</v>
      </c>
      <c r="E264" s="2" t="s">
        <v>603</v>
      </c>
    </row>
    <row r="265" spans="1:5" ht="12.75">
      <c r="A265" s="2" t="s">
        <v>481</v>
      </c>
      <c r="B265" s="35">
        <v>103.1</v>
      </c>
      <c r="C265" s="3">
        <v>115</v>
      </c>
      <c r="D265" s="21">
        <v>0.8965217391304348</v>
      </c>
      <c r="E265" s="2" t="s">
        <v>496</v>
      </c>
    </row>
    <row r="266" spans="1:5" ht="12.75">
      <c r="A266" s="2" t="s">
        <v>438</v>
      </c>
      <c r="B266" s="35">
        <v>101.7</v>
      </c>
      <c r="C266" s="3">
        <v>115</v>
      </c>
      <c r="D266" s="21">
        <v>0.8843478260869565</v>
      </c>
      <c r="E266" s="2" t="s">
        <v>445</v>
      </c>
    </row>
    <row r="267" spans="1:5" ht="12.75">
      <c r="A267" s="2" t="s">
        <v>438</v>
      </c>
      <c r="B267" s="35">
        <v>101.7</v>
      </c>
      <c r="C267" s="3">
        <v>115</v>
      </c>
      <c r="D267" s="21">
        <v>0.8843478260869565</v>
      </c>
      <c r="E267" s="2" t="s">
        <v>446</v>
      </c>
    </row>
    <row r="268" spans="1:5" ht="12.75">
      <c r="A268" s="2" t="s">
        <v>702</v>
      </c>
      <c r="B268" s="35">
        <v>100.5</v>
      </c>
      <c r="C268" s="3">
        <v>115</v>
      </c>
      <c r="D268" s="21">
        <v>0.8739130434782608</v>
      </c>
      <c r="E268" s="2" t="s">
        <v>713</v>
      </c>
    </row>
    <row r="269" spans="1:5" ht="12.75">
      <c r="A269" s="2" t="s">
        <v>715</v>
      </c>
      <c r="B269" s="35">
        <v>100.5</v>
      </c>
      <c r="C269" s="3">
        <v>115</v>
      </c>
      <c r="D269" s="21">
        <v>0.8739130434782608</v>
      </c>
      <c r="E269" s="2" t="s">
        <v>713</v>
      </c>
    </row>
    <row r="270" spans="1:5" ht="12.75">
      <c r="A270" s="2" t="s">
        <v>481</v>
      </c>
      <c r="B270" s="35">
        <v>99.7</v>
      </c>
      <c r="C270" s="3">
        <v>112</v>
      </c>
      <c r="D270" s="21">
        <v>0.8901785714285715</v>
      </c>
      <c r="E270" s="2" t="s">
        <v>488</v>
      </c>
    </row>
    <row r="271" spans="1:5" ht="12.75">
      <c r="A271" s="2" t="s">
        <v>675</v>
      </c>
      <c r="B271" s="35">
        <v>99.2</v>
      </c>
      <c r="C271" s="3">
        <v>110</v>
      </c>
      <c r="D271" s="21">
        <v>0.9018181818181819</v>
      </c>
      <c r="E271" s="2" t="s">
        <v>6</v>
      </c>
    </row>
    <row r="272" spans="1:5" ht="12.75">
      <c r="A272" s="2" t="s">
        <v>521</v>
      </c>
      <c r="B272" s="35">
        <v>98.7</v>
      </c>
      <c r="C272" s="3">
        <v>110</v>
      </c>
      <c r="D272" s="21">
        <v>0.8972727272727273</v>
      </c>
      <c r="E272" s="2" t="s">
        <v>545</v>
      </c>
    </row>
    <row r="273" spans="1:5" ht="12.75">
      <c r="A273" s="2" t="s">
        <v>521</v>
      </c>
      <c r="B273" s="35">
        <v>98.7</v>
      </c>
      <c r="C273" s="3">
        <v>110</v>
      </c>
      <c r="D273" s="21">
        <v>0.8972727272727273</v>
      </c>
      <c r="E273" s="2" t="s">
        <v>546</v>
      </c>
    </row>
    <row r="274" spans="1:5" ht="12.75">
      <c r="A274" s="2" t="s">
        <v>481</v>
      </c>
      <c r="B274" s="35">
        <v>98.4</v>
      </c>
      <c r="C274" s="3">
        <v>110</v>
      </c>
      <c r="D274" s="21">
        <v>0.8945454545454546</v>
      </c>
      <c r="E274" s="2" t="s">
        <v>495</v>
      </c>
    </row>
    <row r="275" spans="1:5" ht="12.75">
      <c r="A275" s="2" t="s">
        <v>578</v>
      </c>
      <c r="B275" s="35">
        <v>98.4</v>
      </c>
      <c r="C275" s="3">
        <v>110</v>
      </c>
      <c r="D275" s="21">
        <v>0.8945454545454546</v>
      </c>
      <c r="E275" s="2" t="s">
        <v>585</v>
      </c>
    </row>
    <row r="276" spans="1:5" ht="12.75">
      <c r="A276" s="2" t="s">
        <v>354</v>
      </c>
      <c r="B276" s="35">
        <v>97.8</v>
      </c>
      <c r="C276" s="3">
        <v>110</v>
      </c>
      <c r="D276" s="21">
        <v>0.889090909090909</v>
      </c>
      <c r="E276" s="2" t="s">
        <v>418</v>
      </c>
    </row>
    <row r="277" spans="1:5" ht="12.75">
      <c r="A277" s="2" t="s">
        <v>354</v>
      </c>
      <c r="B277" s="35">
        <v>97.8</v>
      </c>
      <c r="C277" s="3">
        <v>110</v>
      </c>
      <c r="D277" s="21">
        <v>0.889090909090909</v>
      </c>
      <c r="E277" s="2" t="s">
        <v>419</v>
      </c>
    </row>
    <row r="278" spans="1:5" ht="12.75">
      <c r="A278" s="2" t="s">
        <v>354</v>
      </c>
      <c r="B278" s="35">
        <v>97.8</v>
      </c>
      <c r="C278" s="3">
        <v>110</v>
      </c>
      <c r="D278" s="21">
        <v>0.889090909090909</v>
      </c>
      <c r="E278" s="2" t="s">
        <v>420</v>
      </c>
    </row>
    <row r="279" spans="1:5" ht="12.75">
      <c r="A279" s="2" t="s">
        <v>354</v>
      </c>
      <c r="B279" s="35">
        <v>97.8</v>
      </c>
      <c r="C279" s="3">
        <v>110</v>
      </c>
      <c r="D279" s="21">
        <v>0.889090909090909</v>
      </c>
      <c r="E279" s="2" t="s">
        <v>421</v>
      </c>
    </row>
    <row r="280" spans="1:5" ht="12.75">
      <c r="A280" s="2" t="s">
        <v>216</v>
      </c>
      <c r="B280" s="35">
        <v>97.8</v>
      </c>
      <c r="C280" s="3">
        <v>110</v>
      </c>
      <c r="D280" s="21">
        <v>0.889090909090909</v>
      </c>
      <c r="E280" s="2" t="s">
        <v>513</v>
      </c>
    </row>
    <row r="281" spans="1:5" ht="12.75">
      <c r="A281" s="2" t="s">
        <v>216</v>
      </c>
      <c r="B281" s="35">
        <v>97.8</v>
      </c>
      <c r="C281" s="3">
        <v>110</v>
      </c>
      <c r="D281" s="21">
        <v>0.889090909090909</v>
      </c>
      <c r="E281" s="2" t="s">
        <v>514</v>
      </c>
    </row>
    <row r="282" spans="1:5" ht="12.75">
      <c r="A282" s="2" t="s">
        <v>216</v>
      </c>
      <c r="B282" s="35">
        <v>97.8</v>
      </c>
      <c r="C282" s="3">
        <v>110</v>
      </c>
      <c r="D282" s="21">
        <v>0.889090909090909</v>
      </c>
      <c r="E282" s="2" t="s">
        <v>515</v>
      </c>
    </row>
    <row r="283" spans="1:5" ht="12.75">
      <c r="A283" s="2" t="s">
        <v>216</v>
      </c>
      <c r="B283" s="35">
        <v>97.8</v>
      </c>
      <c r="C283" s="3">
        <v>110</v>
      </c>
      <c r="D283" s="21">
        <v>0.889090909090909</v>
      </c>
      <c r="E283" s="2" t="s">
        <v>516</v>
      </c>
    </row>
    <row r="284" spans="1:5" ht="12.75">
      <c r="A284" s="2" t="s">
        <v>354</v>
      </c>
      <c r="B284" s="35">
        <v>97</v>
      </c>
      <c r="C284" s="3">
        <v>110</v>
      </c>
      <c r="D284" s="21">
        <v>0.8818181818181818</v>
      </c>
      <c r="E284" s="2" t="s">
        <v>391</v>
      </c>
    </row>
    <row r="285" spans="1:5" ht="12.75">
      <c r="A285" s="2" t="s">
        <v>354</v>
      </c>
      <c r="B285" s="35">
        <v>97</v>
      </c>
      <c r="C285" s="3">
        <v>110</v>
      </c>
      <c r="D285" s="21">
        <v>0.8818181818181818</v>
      </c>
      <c r="E285" s="2" t="s">
        <v>392</v>
      </c>
    </row>
    <row r="286" spans="1:5" ht="12.75">
      <c r="A286" s="2" t="s">
        <v>430</v>
      </c>
      <c r="B286" s="35">
        <v>96.6</v>
      </c>
      <c r="C286" s="3">
        <v>110</v>
      </c>
      <c r="D286" s="21">
        <v>0.8781818181818182</v>
      </c>
      <c r="E286" s="2" t="s">
        <v>434</v>
      </c>
    </row>
    <row r="287" spans="1:5" ht="12.75">
      <c r="A287" s="2" t="s">
        <v>702</v>
      </c>
      <c r="B287" s="35">
        <v>96</v>
      </c>
      <c r="C287" s="3">
        <v>110</v>
      </c>
      <c r="D287" s="21">
        <v>0.8727272727272727</v>
      </c>
      <c r="E287" s="2" t="s">
        <v>712</v>
      </c>
    </row>
    <row r="288" spans="1:5" ht="12.75">
      <c r="A288" s="2" t="s">
        <v>715</v>
      </c>
      <c r="B288" s="35">
        <v>96</v>
      </c>
      <c r="C288" s="3">
        <v>110</v>
      </c>
      <c r="D288" s="21">
        <v>0.8727272727272727</v>
      </c>
      <c r="E288" s="2" t="s">
        <v>712</v>
      </c>
    </row>
    <row r="289" spans="1:5" ht="12.75">
      <c r="A289" s="2" t="s">
        <v>521</v>
      </c>
      <c r="B289" s="35">
        <v>95</v>
      </c>
      <c r="C289" s="3">
        <v>106</v>
      </c>
      <c r="D289" s="21">
        <v>0.8962264150943396</v>
      </c>
      <c r="E289" s="2" t="s">
        <v>542</v>
      </c>
    </row>
    <row r="290" spans="1:5" ht="12.75">
      <c r="A290" s="2" t="s">
        <v>521</v>
      </c>
      <c r="B290" s="35">
        <v>95</v>
      </c>
      <c r="C290" s="3">
        <v>106</v>
      </c>
      <c r="D290" s="21">
        <v>0.8962264150943396</v>
      </c>
      <c r="E290" s="2" t="s">
        <v>543</v>
      </c>
    </row>
    <row r="291" spans="1:5" ht="12.75">
      <c r="A291" s="2" t="s">
        <v>568</v>
      </c>
      <c r="B291" s="35">
        <v>94.6</v>
      </c>
      <c r="C291" s="3">
        <v>105</v>
      </c>
      <c r="D291" s="21">
        <v>0.900952380952381</v>
      </c>
      <c r="E291" s="2" t="s">
        <v>739</v>
      </c>
    </row>
    <row r="292" spans="1:5" ht="12.75">
      <c r="A292" s="2" t="s">
        <v>599</v>
      </c>
      <c r="B292" s="35">
        <v>93.7</v>
      </c>
      <c r="C292" s="3">
        <v>110</v>
      </c>
      <c r="D292" s="21">
        <v>0.8518181818181818</v>
      </c>
      <c r="E292" s="2" t="s">
        <v>600</v>
      </c>
    </row>
    <row r="293" spans="1:5" ht="12.75">
      <c r="A293" s="2" t="s">
        <v>481</v>
      </c>
      <c r="B293" s="35">
        <v>91.2</v>
      </c>
      <c r="C293" s="3">
        <v>102</v>
      </c>
      <c r="D293" s="21">
        <v>0.8941176470588236</v>
      </c>
      <c r="E293" s="2" t="s">
        <v>493</v>
      </c>
    </row>
    <row r="294" spans="1:5" ht="12.75">
      <c r="A294" s="2" t="s">
        <v>568</v>
      </c>
      <c r="B294" s="35">
        <v>90</v>
      </c>
      <c r="C294" s="3">
        <v>100</v>
      </c>
      <c r="D294" s="21">
        <v>0.9</v>
      </c>
      <c r="E294" s="2" t="s">
        <v>738</v>
      </c>
    </row>
    <row r="295" spans="1:5" ht="12.75">
      <c r="A295" s="2" t="s">
        <v>341</v>
      </c>
      <c r="B295" s="35">
        <v>89.7</v>
      </c>
      <c r="C295" s="3">
        <v>100</v>
      </c>
      <c r="D295" s="21">
        <v>0.897</v>
      </c>
      <c r="E295" s="2" t="s">
        <v>349</v>
      </c>
    </row>
    <row r="296" spans="1:5" ht="12.75">
      <c r="A296" s="2" t="s">
        <v>521</v>
      </c>
      <c r="B296" s="35">
        <v>89.5</v>
      </c>
      <c r="C296" s="3">
        <v>100</v>
      </c>
      <c r="D296" s="21">
        <v>0.895</v>
      </c>
      <c r="E296" s="2" t="s">
        <v>533</v>
      </c>
    </row>
    <row r="297" spans="1:5" ht="12.75">
      <c r="A297" s="2" t="s">
        <v>521</v>
      </c>
      <c r="B297" s="35">
        <v>89.5</v>
      </c>
      <c r="C297" s="3">
        <v>100</v>
      </c>
      <c r="D297" s="21">
        <v>0.895</v>
      </c>
      <c r="E297" s="2" t="s">
        <v>534</v>
      </c>
    </row>
    <row r="298" spans="1:5" ht="12.75">
      <c r="A298" s="2" t="s">
        <v>354</v>
      </c>
      <c r="B298" s="35">
        <v>88.7</v>
      </c>
      <c r="C298" s="3">
        <v>100</v>
      </c>
      <c r="D298" s="21">
        <v>0.887</v>
      </c>
      <c r="E298" s="2" t="s">
        <v>408</v>
      </c>
    </row>
    <row r="299" spans="1:5" ht="12.75">
      <c r="A299" s="2" t="s">
        <v>354</v>
      </c>
      <c r="B299" s="35">
        <v>88.7</v>
      </c>
      <c r="C299" s="3">
        <v>100</v>
      </c>
      <c r="D299" s="21">
        <v>0.887</v>
      </c>
      <c r="E299" s="2" t="s">
        <v>409</v>
      </c>
    </row>
    <row r="300" spans="1:5" ht="12.75">
      <c r="A300" s="2" t="s">
        <v>354</v>
      </c>
      <c r="B300" s="35">
        <v>88.7</v>
      </c>
      <c r="C300" s="3">
        <v>100</v>
      </c>
      <c r="D300" s="21">
        <v>0.887</v>
      </c>
      <c r="E300" s="2" t="s">
        <v>410</v>
      </c>
    </row>
    <row r="301" spans="1:5" ht="12.75">
      <c r="A301" s="2" t="s">
        <v>354</v>
      </c>
      <c r="B301" s="35">
        <v>88.7</v>
      </c>
      <c r="C301" s="3">
        <v>100</v>
      </c>
      <c r="D301" s="21">
        <v>0.887</v>
      </c>
      <c r="E301" s="2" t="s">
        <v>411</v>
      </c>
    </row>
    <row r="302" spans="1:5" ht="12.75">
      <c r="A302" s="2" t="s">
        <v>216</v>
      </c>
      <c r="B302" s="35">
        <v>88.7</v>
      </c>
      <c r="C302" s="3">
        <v>100</v>
      </c>
      <c r="D302" s="21">
        <v>0.887</v>
      </c>
      <c r="E302" s="2" t="s">
        <v>503</v>
      </c>
    </row>
    <row r="303" spans="1:5" ht="12.75">
      <c r="A303" s="2" t="s">
        <v>216</v>
      </c>
      <c r="B303" s="35">
        <v>88.7</v>
      </c>
      <c r="C303" s="3">
        <v>100</v>
      </c>
      <c r="D303" s="21">
        <v>0.887</v>
      </c>
      <c r="E303" s="2" t="s">
        <v>504</v>
      </c>
    </row>
    <row r="304" spans="1:5" ht="12.75">
      <c r="A304" s="2" t="s">
        <v>216</v>
      </c>
      <c r="B304" s="35">
        <v>88.7</v>
      </c>
      <c r="C304" s="3">
        <v>100</v>
      </c>
      <c r="D304" s="21">
        <v>0.887</v>
      </c>
      <c r="E304" s="2" t="s">
        <v>505</v>
      </c>
    </row>
    <row r="305" spans="1:5" ht="12.75">
      <c r="A305" s="2" t="s">
        <v>216</v>
      </c>
      <c r="B305" s="35">
        <v>88.7</v>
      </c>
      <c r="C305" s="3">
        <v>100</v>
      </c>
      <c r="D305" s="21">
        <v>0.887</v>
      </c>
      <c r="E305" s="2" t="s">
        <v>506</v>
      </c>
    </row>
    <row r="306" spans="1:5" ht="12.75">
      <c r="A306" s="2" t="s">
        <v>599</v>
      </c>
      <c r="B306" s="35">
        <v>88.6</v>
      </c>
      <c r="C306" s="3">
        <v>100</v>
      </c>
      <c r="D306" s="21">
        <v>0.8859999999999999</v>
      </c>
      <c r="E306" s="2" t="s">
        <v>619</v>
      </c>
    </row>
    <row r="307" spans="1:5" ht="12.75">
      <c r="A307" s="2" t="s">
        <v>94</v>
      </c>
      <c r="B307" s="35">
        <v>88.1</v>
      </c>
      <c r="C307" s="3">
        <v>93</v>
      </c>
      <c r="D307" s="21">
        <v>0.9473118279569892</v>
      </c>
      <c r="E307" s="2" t="s">
        <v>145</v>
      </c>
    </row>
    <row r="308" spans="1:5" ht="12.75">
      <c r="A308" s="2" t="s">
        <v>354</v>
      </c>
      <c r="B308" s="35">
        <v>88</v>
      </c>
      <c r="C308" s="3">
        <v>100</v>
      </c>
      <c r="D308" s="21">
        <v>0.88</v>
      </c>
      <c r="E308" s="2" t="s">
        <v>387</v>
      </c>
    </row>
    <row r="309" spans="1:5" ht="12.75">
      <c r="A309" s="2" t="s">
        <v>354</v>
      </c>
      <c r="B309" s="35">
        <v>88</v>
      </c>
      <c r="C309" s="3">
        <v>100</v>
      </c>
      <c r="D309" s="21">
        <v>0.88</v>
      </c>
      <c r="E309" s="2" t="s">
        <v>388</v>
      </c>
    </row>
    <row r="310" spans="1:5" ht="12.75">
      <c r="A310" s="2" t="s">
        <v>702</v>
      </c>
      <c r="B310" s="35">
        <v>87.1</v>
      </c>
      <c r="C310" s="3">
        <v>100</v>
      </c>
      <c r="D310" s="21">
        <v>0.871</v>
      </c>
      <c r="E310" s="2" t="s">
        <v>707</v>
      </c>
    </row>
    <row r="311" spans="1:5" ht="12.75">
      <c r="A311" s="2" t="s">
        <v>715</v>
      </c>
      <c r="B311" s="35">
        <v>87.1</v>
      </c>
      <c r="C311" s="3">
        <v>100</v>
      </c>
      <c r="D311" s="21">
        <v>0.871</v>
      </c>
      <c r="E311" s="2" t="s">
        <v>707</v>
      </c>
    </row>
    <row r="312" spans="1:5" ht="12.75">
      <c r="A312" s="2" t="s">
        <v>694</v>
      </c>
      <c r="B312" s="35">
        <v>86.5</v>
      </c>
      <c r="C312" s="3">
        <v>100</v>
      </c>
      <c r="D312" s="21">
        <v>0.865</v>
      </c>
      <c r="E312" s="2" t="s">
        <v>697</v>
      </c>
    </row>
    <row r="313" spans="1:5" ht="12.75">
      <c r="A313" s="2" t="s">
        <v>568</v>
      </c>
      <c r="B313" s="35">
        <v>85.4</v>
      </c>
      <c r="C313" s="3">
        <v>95</v>
      </c>
      <c r="D313" s="21">
        <v>0.8989473684210527</v>
      </c>
      <c r="E313" s="2" t="s">
        <v>571</v>
      </c>
    </row>
    <row r="314" spans="1:5" ht="12.75">
      <c r="A314" s="2" t="s">
        <v>521</v>
      </c>
      <c r="B314" s="35">
        <v>84.2</v>
      </c>
      <c r="C314" s="3">
        <v>94</v>
      </c>
      <c r="D314" s="21">
        <v>0.8957446808510638</v>
      </c>
      <c r="E314" s="2" t="s">
        <v>538</v>
      </c>
    </row>
    <row r="315" spans="1:5" ht="12.75">
      <c r="A315" s="2" t="s">
        <v>521</v>
      </c>
      <c r="B315" s="35">
        <v>84.2</v>
      </c>
      <c r="C315" s="3">
        <v>94</v>
      </c>
      <c r="D315" s="21">
        <v>0.8957446808510638</v>
      </c>
      <c r="E315" s="2" t="s">
        <v>539</v>
      </c>
    </row>
    <row r="316" spans="1:5" ht="12.75">
      <c r="A316" s="2" t="s">
        <v>481</v>
      </c>
      <c r="B316" s="35">
        <v>83.9</v>
      </c>
      <c r="C316" s="3">
        <v>94</v>
      </c>
      <c r="D316" s="21">
        <v>0.8925531914893617</v>
      </c>
      <c r="E316" s="2" t="s">
        <v>491</v>
      </c>
    </row>
    <row r="317" spans="1:5" ht="12.75">
      <c r="A317" s="2" t="s">
        <v>702</v>
      </c>
      <c r="B317" s="35">
        <v>82.8</v>
      </c>
      <c r="C317" s="3">
        <v>95</v>
      </c>
      <c r="D317" s="21">
        <v>0.871578947368421</v>
      </c>
      <c r="E317" s="2" t="s">
        <v>710</v>
      </c>
    </row>
    <row r="318" spans="1:5" ht="12.75">
      <c r="A318" s="2" t="s">
        <v>94</v>
      </c>
      <c r="B318" s="35">
        <v>82.5</v>
      </c>
      <c r="C318" s="3">
        <v>87</v>
      </c>
      <c r="D318" s="21">
        <v>0.9482758620689655</v>
      </c>
      <c r="E318" s="2" t="s">
        <v>151</v>
      </c>
    </row>
    <row r="319" spans="1:5" ht="12.75">
      <c r="A319" s="2" t="s">
        <v>61</v>
      </c>
      <c r="B319" s="35">
        <v>81.8</v>
      </c>
      <c r="C319" s="3">
        <v>90</v>
      </c>
      <c r="D319" s="21">
        <v>0.9088888888888889</v>
      </c>
      <c r="E319" s="2" t="s">
        <v>92</v>
      </c>
    </row>
    <row r="320" spans="1:5" ht="12.75">
      <c r="A320" s="2" t="s">
        <v>568</v>
      </c>
      <c r="B320" s="35">
        <v>81.2</v>
      </c>
      <c r="C320" s="3">
        <v>90</v>
      </c>
      <c r="D320" s="21">
        <v>0.9022222222222223</v>
      </c>
      <c r="E320" s="2" t="s">
        <v>741</v>
      </c>
    </row>
    <row r="321" spans="1:5" ht="12.75">
      <c r="A321" s="2" t="s">
        <v>568</v>
      </c>
      <c r="B321" s="35">
        <v>80.9</v>
      </c>
      <c r="C321" s="3">
        <v>90</v>
      </c>
      <c r="D321" s="21">
        <v>0.898888888888889</v>
      </c>
      <c r="E321" s="2" t="s">
        <v>570</v>
      </c>
    </row>
    <row r="322" spans="1:5" ht="12.75">
      <c r="A322" s="2" t="s">
        <v>94</v>
      </c>
      <c r="B322" s="35">
        <v>80.6</v>
      </c>
      <c r="C322" s="3">
        <v>87</v>
      </c>
      <c r="D322" s="21">
        <v>0.9264367816091953</v>
      </c>
      <c r="E322" s="2" t="s">
        <v>112</v>
      </c>
    </row>
    <row r="323" spans="1:5" ht="12.75">
      <c r="A323" s="2" t="s">
        <v>572</v>
      </c>
      <c r="B323" s="35">
        <v>80.4</v>
      </c>
      <c r="C323" s="3">
        <v>90</v>
      </c>
      <c r="D323" s="21">
        <v>0.8933333333333334</v>
      </c>
      <c r="E323" s="2" t="s">
        <v>576</v>
      </c>
    </row>
    <row r="324" spans="1:5" ht="12.75">
      <c r="A324" s="2" t="s">
        <v>572</v>
      </c>
      <c r="B324" s="35">
        <v>80.4</v>
      </c>
      <c r="C324" s="3">
        <v>90</v>
      </c>
      <c r="D324" s="21">
        <v>0.8933333333333334</v>
      </c>
      <c r="E324" s="2" t="s">
        <v>577</v>
      </c>
    </row>
    <row r="325" spans="1:5" ht="12.75">
      <c r="A325" s="2" t="s">
        <v>438</v>
      </c>
      <c r="B325" s="35">
        <v>80</v>
      </c>
      <c r="C325" s="3">
        <v>90</v>
      </c>
      <c r="D325" s="21">
        <v>0.8888888888888888</v>
      </c>
      <c r="E325" s="2" t="s">
        <v>477</v>
      </c>
    </row>
    <row r="326" spans="1:5" ht="12.75">
      <c r="A326" s="2" t="s">
        <v>438</v>
      </c>
      <c r="B326" s="35">
        <v>80</v>
      </c>
      <c r="C326" s="3">
        <v>90</v>
      </c>
      <c r="D326" s="21">
        <v>0.8888888888888888</v>
      </c>
      <c r="E326" s="2" t="s">
        <v>478</v>
      </c>
    </row>
    <row r="327" spans="1:5" ht="12.75">
      <c r="A327" s="2" t="s">
        <v>438</v>
      </c>
      <c r="B327" s="35">
        <v>80</v>
      </c>
      <c r="C327" s="3">
        <v>90</v>
      </c>
      <c r="D327" s="21">
        <v>0.8888888888888888</v>
      </c>
      <c r="E327" s="2" t="s">
        <v>479</v>
      </c>
    </row>
    <row r="328" spans="1:5" ht="12.75">
      <c r="A328" s="2" t="s">
        <v>702</v>
      </c>
      <c r="B328" s="35">
        <v>78.4</v>
      </c>
      <c r="C328" s="3">
        <v>90</v>
      </c>
      <c r="D328" s="21">
        <v>0.8711111111111112</v>
      </c>
      <c r="E328" s="2" t="s">
        <v>708</v>
      </c>
    </row>
    <row r="329" spans="1:5" ht="12.75">
      <c r="A329" s="2" t="s">
        <v>715</v>
      </c>
      <c r="B329" s="35">
        <v>78.4</v>
      </c>
      <c r="C329" s="3">
        <v>90</v>
      </c>
      <c r="D329" s="21">
        <v>0.8711111111111112</v>
      </c>
      <c r="E329" s="2" t="s">
        <v>708</v>
      </c>
    </row>
    <row r="330" spans="1:5" ht="12.75">
      <c r="A330" s="2" t="s">
        <v>354</v>
      </c>
      <c r="B330" s="35">
        <v>77.8</v>
      </c>
      <c r="C330" s="3">
        <v>90</v>
      </c>
      <c r="D330" s="21">
        <v>0.8644444444444445</v>
      </c>
      <c r="E330" s="2" t="s">
        <v>381</v>
      </c>
    </row>
    <row r="331" spans="1:5" ht="12.75">
      <c r="A331" s="2" t="s">
        <v>549</v>
      </c>
      <c r="B331" s="35">
        <v>77.8</v>
      </c>
      <c r="C331" s="3">
        <v>88</v>
      </c>
      <c r="D331" s="21">
        <v>0.884090909090909</v>
      </c>
      <c r="E331" s="2" t="s">
        <v>559</v>
      </c>
    </row>
    <row r="332" spans="1:5" ht="12.75">
      <c r="A332" s="2" t="s">
        <v>694</v>
      </c>
      <c r="B332" s="35">
        <v>77.8</v>
      </c>
      <c r="C332" s="3">
        <v>90</v>
      </c>
      <c r="D332" s="21">
        <v>0.8644444444444445</v>
      </c>
      <c r="E332" s="2" t="s">
        <v>696</v>
      </c>
    </row>
    <row r="333" spans="1:5" ht="12.75">
      <c r="A333" s="2" t="s">
        <v>675</v>
      </c>
      <c r="B333" s="35">
        <v>76.9</v>
      </c>
      <c r="C333" s="3">
        <v>85</v>
      </c>
      <c r="D333" s="21">
        <v>0.9047058823529412</v>
      </c>
      <c r="E333" s="2" t="s">
        <v>50</v>
      </c>
    </row>
    <row r="334" spans="1:5" ht="12.75">
      <c r="A334" s="2" t="s">
        <v>675</v>
      </c>
      <c r="B334" s="35">
        <v>76.9</v>
      </c>
      <c r="C334" s="3">
        <v>85</v>
      </c>
      <c r="D334" s="21">
        <v>0.9047058823529412</v>
      </c>
      <c r="E334" s="2" t="s">
        <v>51</v>
      </c>
    </row>
    <row r="335" spans="1:5" ht="12.75">
      <c r="A335" s="2" t="s">
        <v>438</v>
      </c>
      <c r="B335" s="35">
        <v>75.5</v>
      </c>
      <c r="C335" s="3">
        <v>85</v>
      </c>
      <c r="D335" s="21">
        <v>0.888235294117647</v>
      </c>
      <c r="E335" s="2" t="s">
        <v>475</v>
      </c>
    </row>
    <row r="336" spans="1:5" ht="12.75">
      <c r="A336" s="2" t="s">
        <v>438</v>
      </c>
      <c r="B336" s="35">
        <v>75.3</v>
      </c>
      <c r="C336" s="3">
        <v>85</v>
      </c>
      <c r="D336" s="21">
        <v>0.8858823529411765</v>
      </c>
      <c r="E336" s="2" t="s">
        <v>454</v>
      </c>
    </row>
    <row r="337" spans="1:5" ht="12.75">
      <c r="A337" s="2" t="s">
        <v>438</v>
      </c>
      <c r="B337" s="35">
        <v>75.3</v>
      </c>
      <c r="C337" s="3">
        <v>85</v>
      </c>
      <c r="D337" s="21">
        <v>0.8858823529411765</v>
      </c>
      <c r="E337" s="2" t="s">
        <v>455</v>
      </c>
    </row>
    <row r="338" spans="1:5" ht="12.75">
      <c r="A338" s="2" t="s">
        <v>438</v>
      </c>
      <c r="B338" s="35">
        <v>75.3</v>
      </c>
      <c r="C338" s="3">
        <v>85</v>
      </c>
      <c r="D338" s="21">
        <v>0.8858823529411765</v>
      </c>
      <c r="E338" s="2" t="s">
        <v>456</v>
      </c>
    </row>
    <row r="339" spans="1:5" ht="12.75">
      <c r="A339" s="2" t="s">
        <v>430</v>
      </c>
      <c r="B339" s="35">
        <v>74.9</v>
      </c>
      <c r="C339" s="3">
        <v>85</v>
      </c>
      <c r="D339" s="21">
        <v>0.8811764705882353</v>
      </c>
      <c r="E339" s="2" t="s">
        <v>437</v>
      </c>
    </row>
    <row r="340" spans="1:5" ht="12.75">
      <c r="A340" s="2" t="s">
        <v>702</v>
      </c>
      <c r="B340" s="35">
        <v>73.9</v>
      </c>
      <c r="C340" s="3">
        <v>85</v>
      </c>
      <c r="D340" s="21">
        <v>0.8694117647058824</v>
      </c>
      <c r="E340" s="2" t="s">
        <v>704</v>
      </c>
    </row>
    <row r="341" spans="1:5" ht="12.75">
      <c r="A341" s="2" t="s">
        <v>715</v>
      </c>
      <c r="B341" s="35">
        <v>73.9</v>
      </c>
      <c r="C341" s="3">
        <v>85</v>
      </c>
      <c r="D341" s="21">
        <v>0.8694117647058824</v>
      </c>
      <c r="E341" s="2" t="s">
        <v>704</v>
      </c>
    </row>
    <row r="342" spans="1:5" ht="12.75">
      <c r="A342" s="2" t="s">
        <v>675</v>
      </c>
      <c r="B342" s="35">
        <v>72.3</v>
      </c>
      <c r="C342" s="3">
        <v>80</v>
      </c>
      <c r="D342" s="21">
        <v>0.90375</v>
      </c>
      <c r="E342" s="2" t="s">
        <v>44</v>
      </c>
    </row>
    <row r="343" spans="1:5" ht="12.75">
      <c r="A343" s="2" t="s">
        <v>675</v>
      </c>
      <c r="B343" s="35">
        <v>72.3</v>
      </c>
      <c r="C343" s="3">
        <v>80</v>
      </c>
      <c r="D343" s="21">
        <v>0.90375</v>
      </c>
      <c r="E343" s="2" t="s">
        <v>45</v>
      </c>
    </row>
    <row r="344" spans="1:5" ht="12.75">
      <c r="A344" s="2" t="s">
        <v>568</v>
      </c>
      <c r="B344" s="35">
        <v>72</v>
      </c>
      <c r="C344" s="3">
        <v>80</v>
      </c>
      <c r="D344" s="21">
        <v>0.9</v>
      </c>
      <c r="E344" s="2" t="s">
        <v>737</v>
      </c>
    </row>
    <row r="345" spans="1:5" ht="12.75">
      <c r="A345" s="2" t="s">
        <v>572</v>
      </c>
      <c r="B345" s="35">
        <v>71.3</v>
      </c>
      <c r="C345" s="3">
        <v>80</v>
      </c>
      <c r="D345" s="21">
        <v>0.89125</v>
      </c>
      <c r="E345" s="2" t="s">
        <v>574</v>
      </c>
    </row>
    <row r="346" spans="1:5" ht="12.75">
      <c r="A346" s="2" t="s">
        <v>572</v>
      </c>
      <c r="B346" s="35">
        <v>71.3</v>
      </c>
      <c r="C346" s="3">
        <v>80</v>
      </c>
      <c r="D346" s="21">
        <v>0.89125</v>
      </c>
      <c r="E346" s="2" t="s">
        <v>575</v>
      </c>
    </row>
    <row r="347" spans="1:5" ht="12.75">
      <c r="A347" s="2" t="s">
        <v>438</v>
      </c>
      <c r="B347" s="35">
        <v>71</v>
      </c>
      <c r="C347" s="3">
        <v>80</v>
      </c>
      <c r="D347" s="21">
        <v>0.8875</v>
      </c>
      <c r="E347" s="2" t="s">
        <v>469</v>
      </c>
    </row>
    <row r="348" spans="1:5" ht="12.75">
      <c r="A348" s="2" t="s">
        <v>438</v>
      </c>
      <c r="B348" s="35">
        <v>71</v>
      </c>
      <c r="C348" s="3">
        <v>80</v>
      </c>
      <c r="D348" s="21">
        <v>0.8875</v>
      </c>
      <c r="E348" s="2" t="s">
        <v>470</v>
      </c>
    </row>
    <row r="349" spans="1:5" ht="12.75">
      <c r="A349" s="2" t="s">
        <v>438</v>
      </c>
      <c r="B349" s="35">
        <v>70.8</v>
      </c>
      <c r="C349" s="3">
        <v>80</v>
      </c>
      <c r="D349" s="21">
        <v>0.885</v>
      </c>
      <c r="E349" s="2" t="s">
        <v>447</v>
      </c>
    </row>
    <row r="350" spans="1:5" ht="12.75">
      <c r="A350" s="2" t="s">
        <v>438</v>
      </c>
      <c r="B350" s="35">
        <v>70.8</v>
      </c>
      <c r="C350" s="3">
        <v>80</v>
      </c>
      <c r="D350" s="21">
        <v>0.885</v>
      </c>
      <c r="E350" s="2" t="s">
        <v>448</v>
      </c>
    </row>
    <row r="351" spans="1:5" ht="12.75">
      <c r="A351" s="2" t="s">
        <v>675</v>
      </c>
      <c r="B351" s="35">
        <v>70.8</v>
      </c>
      <c r="C351" s="3">
        <v>80</v>
      </c>
      <c r="D351" s="21">
        <v>0.885</v>
      </c>
      <c r="E351" s="2" t="s">
        <v>686</v>
      </c>
    </row>
    <row r="352" spans="1:5" ht="12.75">
      <c r="A352" s="2" t="s">
        <v>599</v>
      </c>
      <c r="B352" s="35">
        <v>70.7</v>
      </c>
      <c r="C352" s="3">
        <v>80</v>
      </c>
      <c r="D352" s="21">
        <v>0.88375</v>
      </c>
      <c r="E352" s="2" t="s">
        <v>617</v>
      </c>
    </row>
    <row r="353" spans="1:5" ht="12.75">
      <c r="A353" s="2" t="s">
        <v>549</v>
      </c>
      <c r="B353" s="35">
        <v>70.4</v>
      </c>
      <c r="C353" s="3">
        <v>80</v>
      </c>
      <c r="D353" s="21">
        <v>0.88</v>
      </c>
      <c r="E353" s="2" t="s">
        <v>553</v>
      </c>
    </row>
    <row r="354" spans="1:5" ht="12.75">
      <c r="A354" s="2" t="s">
        <v>549</v>
      </c>
      <c r="B354" s="35">
        <v>70.4</v>
      </c>
      <c r="C354" s="3">
        <v>80</v>
      </c>
      <c r="D354" s="21">
        <v>0.88</v>
      </c>
      <c r="E354" s="2" t="s">
        <v>554</v>
      </c>
    </row>
    <row r="355" spans="1:5" ht="12.75">
      <c r="A355" s="2" t="s">
        <v>260</v>
      </c>
      <c r="B355" s="35">
        <v>70.4</v>
      </c>
      <c r="C355" s="3">
        <v>80</v>
      </c>
      <c r="D355" s="21">
        <v>0.88</v>
      </c>
      <c r="E355" s="2" t="s">
        <v>632</v>
      </c>
    </row>
    <row r="356" spans="1:5" ht="12.75">
      <c r="A356" s="2" t="s">
        <v>260</v>
      </c>
      <c r="B356" s="35">
        <v>70.4</v>
      </c>
      <c r="C356" s="3">
        <v>80</v>
      </c>
      <c r="D356" s="21">
        <v>0.88</v>
      </c>
      <c r="E356" s="2" t="s">
        <v>651</v>
      </c>
    </row>
    <row r="357" spans="1:5" ht="12.75">
      <c r="A357" s="2" t="s">
        <v>260</v>
      </c>
      <c r="B357" s="35">
        <v>70.4</v>
      </c>
      <c r="C357" s="3">
        <v>80</v>
      </c>
      <c r="D357" s="21">
        <v>0.88</v>
      </c>
      <c r="E357" s="2" t="s">
        <v>652</v>
      </c>
    </row>
    <row r="358" spans="1:5" ht="12.75">
      <c r="A358" s="2" t="s">
        <v>630</v>
      </c>
      <c r="B358" s="35">
        <v>70.2</v>
      </c>
      <c r="C358" s="3">
        <v>80</v>
      </c>
      <c r="D358" s="21">
        <v>0.8775</v>
      </c>
      <c r="E358" s="2" t="s">
        <v>632</v>
      </c>
    </row>
    <row r="359" spans="1:5" ht="12.75">
      <c r="A359" s="2" t="s">
        <v>715</v>
      </c>
      <c r="B359" s="35">
        <v>69.5</v>
      </c>
      <c r="C359" s="3">
        <v>80</v>
      </c>
      <c r="D359" s="21">
        <v>0.86875</v>
      </c>
      <c r="E359" s="2" t="s">
        <v>716</v>
      </c>
    </row>
    <row r="360" spans="1:5" ht="12.75">
      <c r="A360" s="2" t="s">
        <v>354</v>
      </c>
      <c r="B360" s="35">
        <v>69.2</v>
      </c>
      <c r="C360" s="3">
        <v>80</v>
      </c>
      <c r="D360" s="21">
        <v>0.865</v>
      </c>
      <c r="E360" s="2" t="s">
        <v>382</v>
      </c>
    </row>
    <row r="361" spans="1:5" ht="12.75">
      <c r="A361" s="2" t="s">
        <v>694</v>
      </c>
      <c r="B361" s="35">
        <v>68.9</v>
      </c>
      <c r="C361" s="3">
        <v>80</v>
      </c>
      <c r="D361" s="21">
        <v>0.86125</v>
      </c>
      <c r="E361" s="2" t="s">
        <v>695</v>
      </c>
    </row>
    <row r="362" spans="1:5" ht="12.75">
      <c r="A362" s="2" t="s">
        <v>568</v>
      </c>
      <c r="B362" s="35">
        <v>67.5</v>
      </c>
      <c r="C362" s="3">
        <v>75</v>
      </c>
      <c r="D362" s="21">
        <v>0.9</v>
      </c>
      <c r="E362" s="2" t="s">
        <v>736</v>
      </c>
    </row>
    <row r="363" spans="1:5" ht="12.75">
      <c r="A363" s="2" t="s">
        <v>521</v>
      </c>
      <c r="B363" s="35">
        <v>67.1</v>
      </c>
      <c r="C363" s="3">
        <v>75</v>
      </c>
      <c r="D363" s="21">
        <v>0.8946666666666666</v>
      </c>
      <c r="E363" s="2" t="s">
        <v>532</v>
      </c>
    </row>
    <row r="364" spans="1:5" ht="12.75">
      <c r="A364" s="2" t="s">
        <v>599</v>
      </c>
      <c r="B364" s="35">
        <v>66.8</v>
      </c>
      <c r="C364" s="3">
        <v>75</v>
      </c>
      <c r="D364" s="21">
        <v>0.8906666666666666</v>
      </c>
      <c r="E364" s="2" t="s">
        <v>624</v>
      </c>
    </row>
    <row r="365" spans="1:5" ht="12.75">
      <c r="A365" s="2" t="s">
        <v>699</v>
      </c>
      <c r="B365" s="35">
        <v>66.7</v>
      </c>
      <c r="C365" s="3">
        <v>75</v>
      </c>
      <c r="D365" s="21">
        <v>0.8893333333333334</v>
      </c>
      <c r="E365" s="2" t="s">
        <v>700</v>
      </c>
    </row>
    <row r="366" spans="1:5" ht="12.75">
      <c r="A366" s="2" t="s">
        <v>699</v>
      </c>
      <c r="B366" s="35">
        <v>66.7</v>
      </c>
      <c r="C366" s="3">
        <v>75</v>
      </c>
      <c r="D366" s="21">
        <v>0.8893333333333334</v>
      </c>
      <c r="E366" s="2" t="s">
        <v>701</v>
      </c>
    </row>
    <row r="367" spans="1:5" ht="12.75">
      <c r="A367" s="2" t="s">
        <v>438</v>
      </c>
      <c r="B367" s="35">
        <v>66.4</v>
      </c>
      <c r="C367" s="3">
        <v>75</v>
      </c>
      <c r="D367" s="21">
        <v>0.8853333333333334</v>
      </c>
      <c r="E367" s="2" t="s">
        <v>450</v>
      </c>
    </row>
    <row r="368" spans="1:5" ht="12.75">
      <c r="A368" s="2" t="s">
        <v>438</v>
      </c>
      <c r="B368" s="35">
        <v>66.4</v>
      </c>
      <c r="C368" s="3">
        <v>75</v>
      </c>
      <c r="D368" s="21">
        <v>0.8853333333333334</v>
      </c>
      <c r="E368" s="2" t="s">
        <v>451</v>
      </c>
    </row>
    <row r="369" spans="1:5" ht="12.75">
      <c r="A369" s="2" t="s">
        <v>438</v>
      </c>
      <c r="B369" s="35">
        <v>66.3</v>
      </c>
      <c r="C369" s="3">
        <v>75</v>
      </c>
      <c r="D369" s="21">
        <v>0.884</v>
      </c>
      <c r="E369" s="2" t="s">
        <v>440</v>
      </c>
    </row>
    <row r="370" spans="1:5" ht="12.75">
      <c r="A370" s="2" t="s">
        <v>438</v>
      </c>
      <c r="B370" s="35">
        <v>66.3</v>
      </c>
      <c r="C370" s="3">
        <v>75</v>
      </c>
      <c r="D370" s="21">
        <v>0.884</v>
      </c>
      <c r="E370" s="2" t="s">
        <v>441</v>
      </c>
    </row>
    <row r="371" spans="1:5" ht="12.75">
      <c r="A371" s="2" t="s">
        <v>354</v>
      </c>
      <c r="B371" s="35">
        <v>66.2</v>
      </c>
      <c r="C371" s="3">
        <v>75</v>
      </c>
      <c r="D371" s="21">
        <v>0.8826666666666667</v>
      </c>
      <c r="E371" s="2" t="s">
        <v>397</v>
      </c>
    </row>
    <row r="372" spans="1:5" ht="12.75">
      <c r="A372" s="2" t="s">
        <v>354</v>
      </c>
      <c r="B372" s="35">
        <v>66.2</v>
      </c>
      <c r="C372" s="3">
        <v>75</v>
      </c>
      <c r="D372" s="21">
        <v>0.8826666666666667</v>
      </c>
      <c r="E372" s="2" t="s">
        <v>398</v>
      </c>
    </row>
    <row r="373" spans="1:5" ht="12.75">
      <c r="A373" s="2" t="s">
        <v>430</v>
      </c>
      <c r="B373" s="35">
        <v>65.9</v>
      </c>
      <c r="C373" s="3">
        <v>75</v>
      </c>
      <c r="D373" s="21">
        <v>0.8786666666666667</v>
      </c>
      <c r="E373" s="2" t="s">
        <v>435</v>
      </c>
    </row>
    <row r="374" spans="1:5" ht="12.75">
      <c r="A374" s="2" t="s">
        <v>675</v>
      </c>
      <c r="B374" s="35">
        <v>65.9</v>
      </c>
      <c r="C374" s="3">
        <v>75</v>
      </c>
      <c r="D374" s="21">
        <v>0.8786666666666667</v>
      </c>
      <c r="E374" s="2" t="s">
        <v>682</v>
      </c>
    </row>
    <row r="375" spans="1:5" ht="12.75">
      <c r="A375" s="2" t="s">
        <v>599</v>
      </c>
      <c r="B375" s="35">
        <v>65.1</v>
      </c>
      <c r="C375" s="3">
        <v>75</v>
      </c>
      <c r="D375" s="21">
        <v>0.8679999999999999</v>
      </c>
      <c r="E375" s="2" t="s">
        <v>605</v>
      </c>
    </row>
    <row r="376" spans="1:5" ht="12.75">
      <c r="A376" s="2" t="s">
        <v>702</v>
      </c>
      <c r="B376" s="35">
        <v>65.1</v>
      </c>
      <c r="C376" s="3">
        <v>75</v>
      </c>
      <c r="D376" s="21">
        <v>0.8679999999999999</v>
      </c>
      <c r="E376" s="2" t="s">
        <v>703</v>
      </c>
    </row>
    <row r="377" spans="1:5" ht="12.75">
      <c r="A377" s="2" t="s">
        <v>715</v>
      </c>
      <c r="B377" s="35">
        <v>65.1</v>
      </c>
      <c r="C377" s="3">
        <v>75</v>
      </c>
      <c r="D377" s="21">
        <v>0.8679999999999999</v>
      </c>
      <c r="E377" s="2" t="s">
        <v>703</v>
      </c>
    </row>
    <row r="378" spans="1:5" ht="12.75">
      <c r="A378" s="2" t="s">
        <v>354</v>
      </c>
      <c r="B378" s="35">
        <v>64.8</v>
      </c>
      <c r="C378" s="3">
        <v>75</v>
      </c>
      <c r="D378" s="21">
        <v>0.864</v>
      </c>
      <c r="E378" s="2" t="s">
        <v>376</v>
      </c>
    </row>
    <row r="379" spans="1:5" ht="12.75">
      <c r="A379" s="2" t="s">
        <v>354</v>
      </c>
      <c r="B379" s="35">
        <v>64.8</v>
      </c>
      <c r="C379" s="3">
        <v>75</v>
      </c>
      <c r="D379" s="21">
        <v>0.864</v>
      </c>
      <c r="E379" s="2" t="s">
        <v>377</v>
      </c>
    </row>
    <row r="380" spans="1:5" ht="12.75">
      <c r="A380" s="2" t="s">
        <v>354</v>
      </c>
      <c r="B380" s="35">
        <v>64.4</v>
      </c>
      <c r="C380" s="3">
        <v>75</v>
      </c>
      <c r="D380" s="21">
        <v>0.8586666666666667</v>
      </c>
      <c r="E380" s="2" t="s">
        <v>367</v>
      </c>
    </row>
    <row r="381" spans="1:5" ht="12.75">
      <c r="A381" s="2" t="s">
        <v>354</v>
      </c>
      <c r="B381" s="35">
        <v>64.4</v>
      </c>
      <c r="C381" s="3">
        <v>75</v>
      </c>
      <c r="D381" s="21">
        <v>0.8586666666666667</v>
      </c>
      <c r="E381" s="2" t="s">
        <v>368</v>
      </c>
    </row>
    <row r="382" spans="1:5" ht="12.75">
      <c r="A382" s="2" t="s">
        <v>94</v>
      </c>
      <c r="B382" s="35">
        <v>64.4</v>
      </c>
      <c r="C382" s="3">
        <v>68</v>
      </c>
      <c r="D382" s="21">
        <v>0.9470588235294118</v>
      </c>
      <c r="E382" s="2" t="s">
        <v>139</v>
      </c>
    </row>
    <row r="383" spans="1:5" ht="12.75">
      <c r="A383" s="2" t="s">
        <v>94</v>
      </c>
      <c r="B383" s="35">
        <v>64.4</v>
      </c>
      <c r="C383" s="3">
        <v>68</v>
      </c>
      <c r="D383" s="21">
        <v>0.9470588235294118</v>
      </c>
      <c r="E383" s="2" t="s">
        <v>140</v>
      </c>
    </row>
    <row r="384" spans="1:5" ht="12.75">
      <c r="A384" s="2" t="s">
        <v>94</v>
      </c>
      <c r="B384" s="35">
        <v>64.4</v>
      </c>
      <c r="C384" s="3">
        <v>68</v>
      </c>
      <c r="D384" s="21">
        <v>0.9470588235294118</v>
      </c>
      <c r="E384" s="2" t="s">
        <v>141</v>
      </c>
    </row>
    <row r="385" spans="1:5" ht="12.75">
      <c r="A385" s="2" t="s">
        <v>260</v>
      </c>
      <c r="B385" s="35">
        <v>63</v>
      </c>
      <c r="C385" s="3">
        <v>72</v>
      </c>
      <c r="D385" s="21">
        <v>0.875</v>
      </c>
      <c r="E385" s="2" t="s">
        <v>645</v>
      </c>
    </row>
    <row r="386" spans="1:5" ht="12.75">
      <c r="A386" s="2" t="s">
        <v>260</v>
      </c>
      <c r="B386" s="35">
        <v>63</v>
      </c>
      <c r="C386" s="3">
        <v>72</v>
      </c>
      <c r="D386" s="21">
        <v>0.875</v>
      </c>
      <c r="E386" s="2" t="s">
        <v>646</v>
      </c>
    </row>
    <row r="387" spans="1:5" ht="12.75">
      <c r="A387" s="2" t="s">
        <v>568</v>
      </c>
      <c r="B387" s="35">
        <v>62.9</v>
      </c>
      <c r="C387" s="3">
        <v>70</v>
      </c>
      <c r="D387" s="21">
        <v>0.8985714285714286</v>
      </c>
      <c r="E387" s="2" t="s">
        <v>569</v>
      </c>
    </row>
    <row r="388" spans="1:5" ht="12.75">
      <c r="A388" s="2" t="s">
        <v>521</v>
      </c>
      <c r="B388" s="35">
        <v>62.5</v>
      </c>
      <c r="C388" s="3">
        <v>70</v>
      </c>
      <c r="D388" s="21">
        <v>0.8928571428571429</v>
      </c>
      <c r="E388" s="2" t="s">
        <v>525</v>
      </c>
    </row>
    <row r="389" spans="1:5" ht="12.75">
      <c r="A389" s="2" t="s">
        <v>521</v>
      </c>
      <c r="B389" s="35">
        <v>62.5</v>
      </c>
      <c r="C389" s="3">
        <v>70</v>
      </c>
      <c r="D389" s="21">
        <v>0.8928571428571429</v>
      </c>
      <c r="E389" s="2" t="s">
        <v>526</v>
      </c>
    </row>
    <row r="390" spans="1:5" ht="12.75">
      <c r="A390" s="2" t="s">
        <v>572</v>
      </c>
      <c r="B390" s="35">
        <v>62.3</v>
      </c>
      <c r="C390" s="3">
        <v>70</v>
      </c>
      <c r="D390" s="21">
        <v>0.89</v>
      </c>
      <c r="E390" s="2" t="s">
        <v>573</v>
      </c>
    </row>
    <row r="391" spans="1:5" ht="12.75">
      <c r="A391" s="2" t="s">
        <v>354</v>
      </c>
      <c r="B391" s="35">
        <v>62.2</v>
      </c>
      <c r="C391" s="3">
        <v>70</v>
      </c>
      <c r="D391" s="21">
        <v>0.8885714285714286</v>
      </c>
      <c r="E391" s="2" t="s">
        <v>414</v>
      </c>
    </row>
    <row r="392" spans="1:5" ht="12.75">
      <c r="A392" s="2" t="s">
        <v>354</v>
      </c>
      <c r="B392" s="35">
        <v>62.2</v>
      </c>
      <c r="C392" s="3">
        <v>70</v>
      </c>
      <c r="D392" s="21">
        <v>0.8885714285714286</v>
      </c>
      <c r="E392" s="2" t="s">
        <v>415</v>
      </c>
    </row>
    <row r="393" spans="1:5" ht="12.75">
      <c r="A393" s="2" t="s">
        <v>216</v>
      </c>
      <c r="B393" s="35">
        <v>62.2</v>
      </c>
      <c r="C393" s="3">
        <v>70</v>
      </c>
      <c r="D393" s="21">
        <v>0.8885714285714286</v>
      </c>
      <c r="E393" s="2" t="s">
        <v>509</v>
      </c>
    </row>
    <row r="394" spans="1:5" ht="12.75">
      <c r="A394" s="2" t="s">
        <v>216</v>
      </c>
      <c r="B394" s="35">
        <v>62.2</v>
      </c>
      <c r="C394" s="3">
        <v>70</v>
      </c>
      <c r="D394" s="21">
        <v>0.8885714285714286</v>
      </c>
      <c r="E394" s="2" t="s">
        <v>510</v>
      </c>
    </row>
    <row r="395" spans="1:5" ht="12.75">
      <c r="A395" s="2" t="s">
        <v>549</v>
      </c>
      <c r="B395" s="35">
        <v>61.6</v>
      </c>
      <c r="C395" s="3">
        <v>70</v>
      </c>
      <c r="D395" s="21">
        <v>0.88</v>
      </c>
      <c r="E395" s="2" t="s">
        <v>552</v>
      </c>
    </row>
    <row r="396" spans="1:5" ht="12.75">
      <c r="A396" s="2" t="s">
        <v>675</v>
      </c>
      <c r="B396" s="35">
        <v>61.4</v>
      </c>
      <c r="C396" s="3">
        <v>70</v>
      </c>
      <c r="D396" s="21">
        <v>0.8771428571428571</v>
      </c>
      <c r="E396" s="2" t="s">
        <v>677</v>
      </c>
    </row>
    <row r="397" spans="1:5" ht="12.75">
      <c r="A397" s="2" t="s">
        <v>260</v>
      </c>
      <c r="B397" s="35">
        <v>61.2</v>
      </c>
      <c r="C397" s="3">
        <v>70</v>
      </c>
      <c r="D397" s="21">
        <v>0.8742857142857143</v>
      </c>
      <c r="E397" s="2" t="s">
        <v>643</v>
      </c>
    </row>
    <row r="398" spans="1:5" ht="12.75">
      <c r="A398" s="2" t="s">
        <v>260</v>
      </c>
      <c r="B398" s="35">
        <v>61.2</v>
      </c>
      <c r="C398" s="3">
        <v>70</v>
      </c>
      <c r="D398" s="21">
        <v>0.8742857142857143</v>
      </c>
      <c r="E398" s="2" t="s">
        <v>644</v>
      </c>
    </row>
    <row r="399" spans="1:5" ht="12.75">
      <c r="A399" s="2" t="s">
        <v>94</v>
      </c>
      <c r="B399" s="35">
        <v>60.6</v>
      </c>
      <c r="C399" s="3">
        <v>64</v>
      </c>
      <c r="D399" s="21">
        <v>0.946875</v>
      </c>
      <c r="E399" s="2" t="s">
        <v>131</v>
      </c>
    </row>
    <row r="400" spans="1:5" ht="12.75">
      <c r="A400" s="2" t="s">
        <v>94</v>
      </c>
      <c r="B400" s="35">
        <v>60.6</v>
      </c>
      <c r="C400" s="3">
        <v>64</v>
      </c>
      <c r="D400" s="21">
        <v>0.946875</v>
      </c>
      <c r="E400" s="2" t="s">
        <v>135</v>
      </c>
    </row>
    <row r="401" spans="1:5" ht="12.75">
      <c r="A401" s="2" t="s">
        <v>94</v>
      </c>
      <c r="B401" s="35">
        <v>60.6</v>
      </c>
      <c r="C401" s="3">
        <v>64</v>
      </c>
      <c r="D401" s="21">
        <v>0.946875</v>
      </c>
      <c r="E401" s="2" t="s">
        <v>136</v>
      </c>
    </row>
    <row r="402" spans="1:5" ht="12.75">
      <c r="A402" s="2" t="s">
        <v>94</v>
      </c>
      <c r="B402" s="35">
        <v>60.6</v>
      </c>
      <c r="C402" s="3">
        <v>64</v>
      </c>
      <c r="D402" s="21">
        <v>0.946875</v>
      </c>
      <c r="E402" s="2" t="s">
        <v>137</v>
      </c>
    </row>
    <row r="403" spans="1:5" ht="12.75">
      <c r="A403" s="2" t="s">
        <v>354</v>
      </c>
      <c r="B403" s="35">
        <v>60.1</v>
      </c>
      <c r="C403" s="3">
        <v>70</v>
      </c>
      <c r="D403" s="21">
        <v>0.8585714285714285</v>
      </c>
      <c r="E403" s="2" t="s">
        <v>365</v>
      </c>
    </row>
    <row r="404" spans="1:5" ht="12.75">
      <c r="A404" s="2" t="s">
        <v>354</v>
      </c>
      <c r="B404" s="35">
        <v>60.1</v>
      </c>
      <c r="C404" s="3">
        <v>70</v>
      </c>
      <c r="D404" s="21">
        <v>0.8585714285714285</v>
      </c>
      <c r="E404" s="2" t="s">
        <v>366</v>
      </c>
    </row>
    <row r="405" spans="1:5" ht="12.75">
      <c r="A405" s="2" t="s">
        <v>94</v>
      </c>
      <c r="B405" s="35">
        <v>59.2</v>
      </c>
      <c r="C405" s="3">
        <v>64</v>
      </c>
      <c r="D405" s="21">
        <v>0.925</v>
      </c>
      <c r="E405" s="2" t="s">
        <v>108</v>
      </c>
    </row>
    <row r="406" spans="1:5" ht="12.75">
      <c r="A406" s="2" t="s">
        <v>94</v>
      </c>
      <c r="B406" s="35">
        <v>59.1</v>
      </c>
      <c r="C406" s="3">
        <v>64</v>
      </c>
      <c r="D406" s="21">
        <v>0.9234375</v>
      </c>
      <c r="E406" s="2" t="s">
        <v>98</v>
      </c>
    </row>
    <row r="407" spans="1:5" ht="12.75">
      <c r="A407" s="2" t="s">
        <v>94</v>
      </c>
      <c r="B407" s="35">
        <v>59.1</v>
      </c>
      <c r="C407" s="3">
        <v>64</v>
      </c>
      <c r="D407" s="21">
        <v>0.9234375</v>
      </c>
      <c r="E407" s="2" t="s">
        <v>99</v>
      </c>
    </row>
    <row r="408" spans="1:5" ht="12.75">
      <c r="A408" s="2" t="s">
        <v>94</v>
      </c>
      <c r="B408" s="35">
        <v>59.1</v>
      </c>
      <c r="C408" s="3">
        <v>64</v>
      </c>
      <c r="D408" s="21">
        <v>0.9234375</v>
      </c>
      <c r="E408" s="2" t="s">
        <v>100</v>
      </c>
    </row>
    <row r="409" spans="1:5" ht="12.75">
      <c r="A409" s="2" t="s">
        <v>94</v>
      </c>
      <c r="B409" s="35">
        <v>58.7</v>
      </c>
      <c r="C409" s="3">
        <v>62</v>
      </c>
      <c r="D409" s="21">
        <v>0.9467741935483871</v>
      </c>
      <c r="E409" s="2" t="s">
        <v>126</v>
      </c>
    </row>
    <row r="410" spans="1:5" ht="12.75">
      <c r="A410" s="2" t="s">
        <v>94</v>
      </c>
      <c r="B410" s="35">
        <v>58.7</v>
      </c>
      <c r="C410" s="3">
        <v>62</v>
      </c>
      <c r="D410" s="21">
        <v>0.9467741935483871</v>
      </c>
      <c r="E410" s="2" t="s">
        <v>127</v>
      </c>
    </row>
    <row r="411" spans="1:5" ht="12.75">
      <c r="A411" s="2" t="s">
        <v>521</v>
      </c>
      <c r="B411" s="35">
        <v>58</v>
      </c>
      <c r="C411" s="3">
        <v>65</v>
      </c>
      <c r="D411" s="21">
        <v>0.8923076923076924</v>
      </c>
      <c r="E411" s="2" t="s">
        <v>522</v>
      </c>
    </row>
    <row r="412" spans="1:5" ht="12.75">
      <c r="A412" s="2" t="s">
        <v>354</v>
      </c>
      <c r="B412" s="35">
        <v>57.7</v>
      </c>
      <c r="C412" s="3">
        <v>65</v>
      </c>
      <c r="D412" s="21">
        <v>0.8876923076923078</v>
      </c>
      <c r="E412" s="2" t="s">
        <v>412</v>
      </c>
    </row>
    <row r="413" spans="1:5" ht="12.75">
      <c r="A413" s="2" t="s">
        <v>354</v>
      </c>
      <c r="B413" s="35">
        <v>57.7</v>
      </c>
      <c r="C413" s="3">
        <v>65</v>
      </c>
      <c r="D413" s="21">
        <v>0.8876923076923078</v>
      </c>
      <c r="E413" s="2" t="s">
        <v>413</v>
      </c>
    </row>
    <row r="414" spans="1:5" ht="12.75">
      <c r="A414" s="2" t="s">
        <v>216</v>
      </c>
      <c r="B414" s="35">
        <v>57.7</v>
      </c>
      <c r="C414" s="3">
        <v>65</v>
      </c>
      <c r="D414" s="21">
        <v>0.8876923076923078</v>
      </c>
      <c r="E414" s="2" t="s">
        <v>507</v>
      </c>
    </row>
    <row r="415" spans="1:5" ht="12.75">
      <c r="A415" s="2" t="s">
        <v>216</v>
      </c>
      <c r="B415" s="35">
        <v>57.7</v>
      </c>
      <c r="C415" s="3">
        <v>65</v>
      </c>
      <c r="D415" s="21">
        <v>0.8876923076923078</v>
      </c>
      <c r="E415" s="2" t="s">
        <v>508</v>
      </c>
    </row>
    <row r="416" spans="1:5" ht="12.75">
      <c r="A416" s="2" t="s">
        <v>438</v>
      </c>
      <c r="B416" s="35">
        <v>57.6</v>
      </c>
      <c r="C416" s="3">
        <v>60</v>
      </c>
      <c r="D416" s="21">
        <v>0.96</v>
      </c>
      <c r="E416" s="2" t="s">
        <v>153</v>
      </c>
    </row>
    <row r="417" spans="1:5" ht="12.75">
      <c r="A417" s="2" t="s">
        <v>599</v>
      </c>
      <c r="B417" s="35">
        <v>57.4</v>
      </c>
      <c r="C417" s="3">
        <v>63</v>
      </c>
      <c r="D417" s="21">
        <v>0.9111111111111111</v>
      </c>
      <c r="E417" s="2" t="s">
        <v>751</v>
      </c>
    </row>
    <row r="418" spans="1:5" ht="12.75">
      <c r="A418" s="2" t="s">
        <v>354</v>
      </c>
      <c r="B418" s="35">
        <v>57.2</v>
      </c>
      <c r="C418" s="3">
        <v>65</v>
      </c>
      <c r="D418" s="21">
        <v>0.88</v>
      </c>
      <c r="E418" s="2" t="s">
        <v>385</v>
      </c>
    </row>
    <row r="419" spans="1:5" ht="12.75">
      <c r="A419" s="2" t="s">
        <v>354</v>
      </c>
      <c r="B419" s="35">
        <v>57.2</v>
      </c>
      <c r="C419" s="3">
        <v>65</v>
      </c>
      <c r="D419" s="21">
        <v>0.88</v>
      </c>
      <c r="E419" s="2" t="s">
        <v>386</v>
      </c>
    </row>
    <row r="420" spans="1:5" ht="12.75">
      <c r="A420" s="2" t="s">
        <v>438</v>
      </c>
      <c r="B420" s="35">
        <v>57.2</v>
      </c>
      <c r="C420" s="3">
        <v>60</v>
      </c>
      <c r="D420" s="21">
        <v>0.9533333333333334</v>
      </c>
      <c r="E420" s="2" t="s">
        <v>152</v>
      </c>
    </row>
    <row r="421" spans="1:5" ht="12.75">
      <c r="A421" s="2" t="s">
        <v>158</v>
      </c>
      <c r="B421" s="35">
        <v>57.2</v>
      </c>
      <c r="C421" s="3">
        <v>60</v>
      </c>
      <c r="D421" s="21">
        <v>0.9533333333333334</v>
      </c>
      <c r="E421" s="2" t="s">
        <v>169</v>
      </c>
    </row>
    <row r="422" spans="1:5" ht="12.75">
      <c r="A422" s="2" t="s">
        <v>158</v>
      </c>
      <c r="B422" s="35">
        <v>57.2</v>
      </c>
      <c r="C422" s="3">
        <v>60</v>
      </c>
      <c r="D422" s="21">
        <v>0.9533333333333334</v>
      </c>
      <c r="E422" s="2" t="s">
        <v>170</v>
      </c>
    </row>
    <row r="423" spans="1:5" ht="12.75">
      <c r="A423" s="2" t="s">
        <v>94</v>
      </c>
      <c r="B423" s="35">
        <v>56.8</v>
      </c>
      <c r="C423" s="3">
        <v>60</v>
      </c>
      <c r="D423" s="21">
        <v>0.9466666666666667</v>
      </c>
      <c r="E423" s="2" t="s">
        <v>123</v>
      </c>
    </row>
    <row r="424" spans="1:5" ht="12.75">
      <c r="A424" s="2" t="s">
        <v>94</v>
      </c>
      <c r="B424" s="35">
        <v>56.8</v>
      </c>
      <c r="C424" s="3">
        <v>60</v>
      </c>
      <c r="D424" s="21">
        <v>0.9466666666666667</v>
      </c>
      <c r="E424" s="2" t="s">
        <v>124</v>
      </c>
    </row>
    <row r="425" spans="1:5" ht="12.75">
      <c r="A425" s="2" t="s">
        <v>94</v>
      </c>
      <c r="B425" s="35">
        <v>56.8</v>
      </c>
      <c r="C425" s="3">
        <v>60</v>
      </c>
      <c r="D425" s="21">
        <v>0.9466666666666667</v>
      </c>
      <c r="E425" s="2" t="s">
        <v>125</v>
      </c>
    </row>
    <row r="426" spans="1:5" ht="12.75">
      <c r="A426" s="2" t="s">
        <v>599</v>
      </c>
      <c r="B426" s="35">
        <v>56.6</v>
      </c>
      <c r="C426" s="3">
        <v>65</v>
      </c>
      <c r="D426" s="21">
        <v>0.8707692307692307</v>
      </c>
      <c r="E426" s="2" t="s">
        <v>610</v>
      </c>
    </row>
    <row r="427" spans="1:5" ht="12.75">
      <c r="A427" s="2" t="s">
        <v>354</v>
      </c>
      <c r="B427" s="35">
        <v>56</v>
      </c>
      <c r="C427" s="3">
        <v>65</v>
      </c>
      <c r="D427" s="21">
        <v>0.8615384615384616</v>
      </c>
      <c r="E427" s="2" t="s">
        <v>373</v>
      </c>
    </row>
    <row r="428" spans="1:5" ht="12.75">
      <c r="A428" s="2" t="s">
        <v>724</v>
      </c>
      <c r="B428" s="35">
        <v>56</v>
      </c>
      <c r="C428" s="3">
        <v>60</v>
      </c>
      <c r="D428" s="21">
        <v>0.9333333333333333</v>
      </c>
      <c r="E428" s="2" t="s">
        <v>734</v>
      </c>
    </row>
    <row r="429" spans="1:5" ht="12.75">
      <c r="A429" s="2" t="s">
        <v>724</v>
      </c>
      <c r="B429" s="35">
        <v>56</v>
      </c>
      <c r="C429" s="3">
        <v>60</v>
      </c>
      <c r="D429" s="21">
        <v>0.9333333333333333</v>
      </c>
      <c r="E429" s="2" t="s">
        <v>735</v>
      </c>
    </row>
    <row r="430" spans="1:5" ht="12.75">
      <c r="A430" s="2" t="s">
        <v>354</v>
      </c>
      <c r="B430" s="35">
        <v>55.7</v>
      </c>
      <c r="C430" s="3">
        <v>65</v>
      </c>
      <c r="D430" s="21">
        <v>0.856923076923077</v>
      </c>
      <c r="E430" s="2" t="s">
        <v>355</v>
      </c>
    </row>
    <row r="431" spans="1:5" ht="12.75">
      <c r="A431" s="2" t="s">
        <v>354</v>
      </c>
      <c r="B431" s="35">
        <v>55.7</v>
      </c>
      <c r="C431" s="3">
        <v>65</v>
      </c>
      <c r="D431" s="21">
        <v>0.856923076923077</v>
      </c>
      <c r="E431" s="2" t="s">
        <v>356</v>
      </c>
    </row>
    <row r="432" spans="1:5" ht="12.75">
      <c r="A432" s="2" t="s">
        <v>94</v>
      </c>
      <c r="B432" s="35">
        <v>55.4</v>
      </c>
      <c r="C432" s="3">
        <v>60</v>
      </c>
      <c r="D432" s="21">
        <v>0.9233333333333333</v>
      </c>
      <c r="E432" s="2" t="s">
        <v>95</v>
      </c>
    </row>
    <row r="433" spans="1:5" ht="12.75">
      <c r="A433" s="2" t="s">
        <v>94</v>
      </c>
      <c r="B433" s="35">
        <v>55.4</v>
      </c>
      <c r="C433" s="3">
        <v>60</v>
      </c>
      <c r="D433" s="21">
        <v>0.9233333333333333</v>
      </c>
      <c r="E433" s="2" t="s">
        <v>96</v>
      </c>
    </row>
    <row r="434" spans="1:5" ht="12.75">
      <c r="A434" s="2" t="s">
        <v>94</v>
      </c>
      <c r="B434" s="35">
        <v>55.4</v>
      </c>
      <c r="C434" s="3">
        <v>60</v>
      </c>
      <c r="D434" s="21">
        <v>0.9233333333333333</v>
      </c>
      <c r="E434" s="2" t="s">
        <v>97</v>
      </c>
    </row>
    <row r="435" spans="1:5" ht="12.75">
      <c r="A435" s="2" t="s">
        <v>94</v>
      </c>
      <c r="B435" s="35">
        <v>55</v>
      </c>
      <c r="C435" s="3">
        <v>58</v>
      </c>
      <c r="D435" s="21">
        <v>0.9482758620689655</v>
      </c>
      <c r="E435" s="2" t="s">
        <v>150</v>
      </c>
    </row>
    <row r="436" spans="1:5" ht="12.75">
      <c r="A436" s="2" t="s">
        <v>94</v>
      </c>
      <c r="B436" s="35">
        <v>54.9</v>
      </c>
      <c r="C436" s="3">
        <v>58</v>
      </c>
      <c r="D436" s="21">
        <v>0.946551724137931</v>
      </c>
      <c r="E436" s="2" t="s">
        <v>121</v>
      </c>
    </row>
    <row r="437" spans="1:5" ht="12.75">
      <c r="A437" s="2" t="s">
        <v>260</v>
      </c>
      <c r="B437" s="35">
        <v>54.5</v>
      </c>
      <c r="C437" s="3">
        <v>62</v>
      </c>
      <c r="D437" s="21">
        <v>0.8790322580645161</v>
      </c>
      <c r="E437" s="2" t="s">
        <v>650</v>
      </c>
    </row>
    <row r="438" spans="1:5" ht="12.75">
      <c r="A438" s="2" t="s">
        <v>724</v>
      </c>
      <c r="B438" s="35">
        <v>54.1</v>
      </c>
      <c r="C438" s="3">
        <v>58</v>
      </c>
      <c r="D438" s="21">
        <v>0.9327586206896552</v>
      </c>
      <c r="E438" s="2" t="s">
        <v>729</v>
      </c>
    </row>
    <row r="439" spans="1:5" ht="12.75">
      <c r="A439" s="2" t="s">
        <v>724</v>
      </c>
      <c r="B439" s="35">
        <v>54.1</v>
      </c>
      <c r="C439" s="3">
        <v>58</v>
      </c>
      <c r="D439" s="21">
        <v>0.9327586206896552</v>
      </c>
      <c r="E439" s="2" t="s">
        <v>730</v>
      </c>
    </row>
    <row r="440" spans="1:5" ht="12.75">
      <c r="A440" s="2" t="s">
        <v>724</v>
      </c>
      <c r="B440" s="35">
        <v>54.1</v>
      </c>
      <c r="C440" s="3">
        <v>58</v>
      </c>
      <c r="D440" s="21">
        <v>0.9327586206896552</v>
      </c>
      <c r="E440" s="2" t="s">
        <v>731</v>
      </c>
    </row>
    <row r="441" spans="1:5" ht="12.75">
      <c r="A441" s="2" t="s">
        <v>724</v>
      </c>
      <c r="B441" s="35">
        <v>54.1</v>
      </c>
      <c r="C441" s="3">
        <v>58</v>
      </c>
      <c r="D441" s="21">
        <v>0.9327586206896552</v>
      </c>
      <c r="E441" s="2" t="s">
        <v>729</v>
      </c>
    </row>
    <row r="442" spans="1:5" ht="12.75">
      <c r="A442" s="2" t="s">
        <v>94</v>
      </c>
      <c r="B442" s="35">
        <v>53.7</v>
      </c>
      <c r="C442" s="3">
        <v>58</v>
      </c>
      <c r="D442" s="21">
        <v>0.9258620689655173</v>
      </c>
      <c r="E442" s="2" t="s">
        <v>110</v>
      </c>
    </row>
    <row r="443" spans="1:5" ht="12.75">
      <c r="A443" s="2" t="s">
        <v>481</v>
      </c>
      <c r="B443" s="35">
        <v>53.4</v>
      </c>
      <c r="C443" s="3">
        <v>60</v>
      </c>
      <c r="D443" s="21">
        <v>0.89</v>
      </c>
      <c r="E443" s="2" t="s">
        <v>487</v>
      </c>
    </row>
    <row r="444" spans="1:5" ht="12.75">
      <c r="A444" s="2" t="s">
        <v>438</v>
      </c>
      <c r="B444" s="35">
        <v>53</v>
      </c>
      <c r="C444" s="3">
        <v>60</v>
      </c>
      <c r="D444" s="21">
        <v>0.8833333333333333</v>
      </c>
      <c r="E444" s="2" t="s">
        <v>439</v>
      </c>
    </row>
    <row r="445" spans="1:5" ht="12.75">
      <c r="A445" s="2" t="s">
        <v>549</v>
      </c>
      <c r="B445" s="35">
        <v>52.7</v>
      </c>
      <c r="C445" s="3">
        <v>60</v>
      </c>
      <c r="D445" s="21">
        <v>0.8783333333333334</v>
      </c>
      <c r="E445" s="2" t="s">
        <v>551</v>
      </c>
    </row>
    <row r="446" spans="1:5" ht="12.75">
      <c r="A446" s="2" t="s">
        <v>260</v>
      </c>
      <c r="B446" s="35">
        <v>52.7</v>
      </c>
      <c r="C446" s="3">
        <v>60</v>
      </c>
      <c r="D446" s="21">
        <v>0.8783333333333334</v>
      </c>
      <c r="E446" s="2" t="s">
        <v>647</v>
      </c>
    </row>
    <row r="447" spans="1:5" ht="12.75">
      <c r="A447" s="2" t="s">
        <v>158</v>
      </c>
      <c r="B447" s="35">
        <v>52.4</v>
      </c>
      <c r="C447" s="3">
        <v>55</v>
      </c>
      <c r="D447" s="21">
        <v>0.9527272727272728</v>
      </c>
      <c r="E447" s="2" t="s">
        <v>167</v>
      </c>
    </row>
    <row r="448" spans="1:5" ht="12.75">
      <c r="A448" s="2" t="s">
        <v>158</v>
      </c>
      <c r="B448" s="35">
        <v>52.4</v>
      </c>
      <c r="C448" s="3">
        <v>55</v>
      </c>
      <c r="D448" s="21">
        <v>0.9527272727272728</v>
      </c>
      <c r="E448" s="2" t="s">
        <v>168</v>
      </c>
    </row>
    <row r="449" spans="1:5" ht="12.75">
      <c r="A449" s="2" t="s">
        <v>438</v>
      </c>
      <c r="B449" s="35">
        <v>51.9</v>
      </c>
      <c r="C449" s="3">
        <v>55</v>
      </c>
      <c r="D449" s="21">
        <v>0.9436363636363636</v>
      </c>
      <c r="E449" s="2" t="s">
        <v>723</v>
      </c>
    </row>
    <row r="450" spans="1:5" ht="12.75">
      <c r="A450" s="2" t="s">
        <v>481</v>
      </c>
      <c r="B450" s="35">
        <v>49.8</v>
      </c>
      <c r="C450" s="3">
        <v>56</v>
      </c>
      <c r="D450" s="21">
        <v>0.8892857142857142</v>
      </c>
      <c r="E450" s="2" t="s">
        <v>485</v>
      </c>
    </row>
    <row r="451" spans="1:5" ht="12.75">
      <c r="A451" s="2" t="s">
        <v>690</v>
      </c>
      <c r="B451" s="35">
        <v>49.6</v>
      </c>
      <c r="C451" s="3">
        <v>55</v>
      </c>
      <c r="D451" s="21">
        <v>0.9018181818181819</v>
      </c>
      <c r="E451" s="2" t="s">
        <v>53</v>
      </c>
    </row>
    <row r="452" spans="1:5" ht="12.75">
      <c r="A452" s="2" t="s">
        <v>521</v>
      </c>
      <c r="B452" s="35">
        <v>49.4</v>
      </c>
      <c r="C452" s="3">
        <v>55</v>
      </c>
      <c r="D452" s="21">
        <v>0.8981818181818182</v>
      </c>
      <c r="E452" s="2" t="s">
        <v>548</v>
      </c>
    </row>
    <row r="453" spans="1:5" ht="12.75">
      <c r="A453" s="2" t="s">
        <v>481</v>
      </c>
      <c r="B453" s="35">
        <v>49.2</v>
      </c>
      <c r="C453" s="3">
        <v>55</v>
      </c>
      <c r="D453" s="21">
        <v>0.8945454545454546</v>
      </c>
      <c r="E453" s="2" t="s">
        <v>494</v>
      </c>
    </row>
    <row r="454" spans="1:5" ht="12.75">
      <c r="A454" s="2" t="s">
        <v>354</v>
      </c>
      <c r="B454" s="35">
        <v>48.9</v>
      </c>
      <c r="C454" s="3">
        <v>55</v>
      </c>
      <c r="D454" s="21">
        <v>0.889090909090909</v>
      </c>
      <c r="E454" s="2" t="s">
        <v>416</v>
      </c>
    </row>
    <row r="455" spans="1:5" ht="12.75">
      <c r="A455" s="2" t="s">
        <v>354</v>
      </c>
      <c r="B455" s="35">
        <v>48.9</v>
      </c>
      <c r="C455" s="3">
        <v>55</v>
      </c>
      <c r="D455" s="21">
        <v>0.889090909090909</v>
      </c>
      <c r="E455" s="2" t="s">
        <v>417</v>
      </c>
    </row>
    <row r="456" spans="1:5" ht="12.75">
      <c r="A456" s="2" t="s">
        <v>216</v>
      </c>
      <c r="B456" s="35">
        <v>48.9</v>
      </c>
      <c r="C456" s="3">
        <v>55</v>
      </c>
      <c r="D456" s="21">
        <v>0.889090909090909</v>
      </c>
      <c r="E456" s="2" t="s">
        <v>511</v>
      </c>
    </row>
    <row r="457" spans="1:5" ht="12.75">
      <c r="A457" s="2" t="s">
        <v>216</v>
      </c>
      <c r="B457" s="35">
        <v>48.9</v>
      </c>
      <c r="C457" s="3">
        <v>55</v>
      </c>
      <c r="D457" s="21">
        <v>0.889090909090909</v>
      </c>
      <c r="E457" s="2" t="s">
        <v>512</v>
      </c>
    </row>
    <row r="458" spans="1:5" ht="12.75">
      <c r="A458" s="2" t="s">
        <v>354</v>
      </c>
      <c r="B458" s="35">
        <v>48.5</v>
      </c>
      <c r="C458" s="3">
        <v>55</v>
      </c>
      <c r="D458" s="21">
        <v>0.8818181818181818</v>
      </c>
      <c r="E458" s="2" t="s">
        <v>390</v>
      </c>
    </row>
    <row r="459" spans="1:5" ht="12.75">
      <c r="A459" s="2" t="s">
        <v>354</v>
      </c>
      <c r="B459" s="35">
        <v>48.5</v>
      </c>
      <c r="C459" s="3">
        <v>55</v>
      </c>
      <c r="D459" s="21">
        <v>0.8818181818181818</v>
      </c>
      <c r="E459" s="2" t="s">
        <v>390</v>
      </c>
    </row>
    <row r="460" spans="1:5" ht="12.75">
      <c r="A460" s="2" t="s">
        <v>694</v>
      </c>
      <c r="B460" s="35">
        <v>47.7</v>
      </c>
      <c r="C460" s="3">
        <v>55</v>
      </c>
      <c r="D460" s="21">
        <v>0.8672727272727273</v>
      </c>
      <c r="E460" s="2" t="s">
        <v>698</v>
      </c>
    </row>
    <row r="461" spans="1:5" ht="12.75">
      <c r="A461" s="2" t="s">
        <v>158</v>
      </c>
      <c r="B461" s="35">
        <v>47.6</v>
      </c>
      <c r="C461" s="3">
        <v>50</v>
      </c>
      <c r="D461" s="21">
        <v>0.9520000000000001</v>
      </c>
      <c r="E461" s="2" t="s">
        <v>163</v>
      </c>
    </row>
    <row r="462" spans="1:5" ht="12.75">
      <c r="A462" s="2" t="s">
        <v>158</v>
      </c>
      <c r="B462" s="35">
        <v>47.6</v>
      </c>
      <c r="C462" s="3">
        <v>50</v>
      </c>
      <c r="D462" s="21">
        <v>0.9520000000000001</v>
      </c>
      <c r="E462" s="2" t="s">
        <v>164</v>
      </c>
    </row>
    <row r="463" spans="1:5" ht="12.75">
      <c r="A463" s="2" t="s">
        <v>158</v>
      </c>
      <c r="B463" s="35">
        <v>47.6</v>
      </c>
      <c r="C463" s="3">
        <v>50</v>
      </c>
      <c r="D463" s="21">
        <v>0.9520000000000001</v>
      </c>
      <c r="E463" s="2" t="s">
        <v>165</v>
      </c>
    </row>
    <row r="464" spans="1:5" ht="12.75">
      <c r="A464" s="2" t="s">
        <v>158</v>
      </c>
      <c r="B464" s="35">
        <v>47.6</v>
      </c>
      <c r="C464" s="3">
        <v>50</v>
      </c>
      <c r="D464" s="21">
        <v>0.9520000000000001</v>
      </c>
      <c r="E464" s="2" t="s">
        <v>166</v>
      </c>
    </row>
    <row r="465" spans="1:5" ht="12.75">
      <c r="A465" s="2" t="s">
        <v>521</v>
      </c>
      <c r="B465" s="35">
        <v>47.5</v>
      </c>
      <c r="C465" s="3">
        <v>53</v>
      </c>
      <c r="D465" s="21">
        <v>0.8962264150943396</v>
      </c>
      <c r="E465" s="2" t="s">
        <v>541</v>
      </c>
    </row>
    <row r="466" spans="1:5" ht="12.75">
      <c r="A466" s="2" t="s">
        <v>549</v>
      </c>
      <c r="B466" s="35">
        <v>47.5</v>
      </c>
      <c r="C466" s="3">
        <v>53</v>
      </c>
      <c r="D466" s="21">
        <v>0.8962264150943396</v>
      </c>
      <c r="E466" s="2" t="s">
        <v>566</v>
      </c>
    </row>
    <row r="467" spans="1:5" ht="12.75">
      <c r="A467" s="2" t="s">
        <v>549</v>
      </c>
      <c r="B467" s="35">
        <v>47.5</v>
      </c>
      <c r="C467" s="3">
        <v>53</v>
      </c>
      <c r="D467" s="21">
        <v>0.8962264150943396</v>
      </c>
      <c r="E467" s="2" t="s">
        <v>567</v>
      </c>
    </row>
    <row r="468" spans="1:5" ht="12.75">
      <c r="A468" s="2" t="s">
        <v>599</v>
      </c>
      <c r="B468" s="35">
        <v>47.4</v>
      </c>
      <c r="C468" s="3">
        <v>50</v>
      </c>
      <c r="D468" s="21">
        <v>0.948</v>
      </c>
      <c r="E468" s="2" t="s">
        <v>755</v>
      </c>
    </row>
    <row r="469" spans="1:5" ht="12.75">
      <c r="A469" s="2" t="s">
        <v>481</v>
      </c>
      <c r="B469" s="35">
        <v>45.6</v>
      </c>
      <c r="C469" s="3">
        <v>51</v>
      </c>
      <c r="D469" s="21">
        <v>0.8941176470588236</v>
      </c>
      <c r="E469" s="2" t="s">
        <v>492</v>
      </c>
    </row>
    <row r="470" spans="1:5" ht="12.75">
      <c r="A470" s="2" t="s">
        <v>690</v>
      </c>
      <c r="B470" s="35">
        <v>45</v>
      </c>
      <c r="C470" s="3">
        <v>50</v>
      </c>
      <c r="D470" s="21">
        <v>0.9</v>
      </c>
      <c r="E470" s="2" t="s">
        <v>52</v>
      </c>
    </row>
    <row r="471" spans="1:5" ht="12.75">
      <c r="A471" s="2" t="s">
        <v>521</v>
      </c>
      <c r="B471" s="35">
        <v>44.8</v>
      </c>
      <c r="C471" s="3">
        <v>50</v>
      </c>
      <c r="D471" s="21">
        <v>0.8959999999999999</v>
      </c>
      <c r="E471" s="2" t="s">
        <v>540</v>
      </c>
    </row>
    <row r="472" spans="1:5" ht="12.75">
      <c r="A472" s="2" t="s">
        <v>481</v>
      </c>
      <c r="B472" s="35">
        <v>44.4</v>
      </c>
      <c r="C472" s="3">
        <v>50</v>
      </c>
      <c r="D472" s="21">
        <v>0.888</v>
      </c>
      <c r="E472" s="2" t="s">
        <v>483</v>
      </c>
    </row>
    <row r="473" spans="1:5" ht="12.75">
      <c r="A473" s="2" t="s">
        <v>354</v>
      </c>
      <c r="B473" s="35">
        <v>44.2</v>
      </c>
      <c r="C473" s="3">
        <v>50</v>
      </c>
      <c r="D473" s="21">
        <v>0.884</v>
      </c>
      <c r="E473" s="2" t="s">
        <v>406</v>
      </c>
    </row>
    <row r="474" spans="1:5" ht="12.75">
      <c r="A474" s="2" t="s">
        <v>354</v>
      </c>
      <c r="B474" s="35">
        <v>44.2</v>
      </c>
      <c r="C474" s="3">
        <v>50</v>
      </c>
      <c r="D474" s="21">
        <v>0.884</v>
      </c>
      <c r="E474" s="2" t="s">
        <v>407</v>
      </c>
    </row>
    <row r="475" spans="1:5" ht="12.75">
      <c r="A475" s="2" t="s">
        <v>216</v>
      </c>
      <c r="B475" s="35">
        <v>44.2</v>
      </c>
      <c r="C475" s="3">
        <v>50</v>
      </c>
      <c r="D475" s="21">
        <v>0.884</v>
      </c>
      <c r="E475" s="2" t="s">
        <v>501</v>
      </c>
    </row>
    <row r="476" spans="1:5" ht="12.75">
      <c r="A476" s="2" t="s">
        <v>216</v>
      </c>
      <c r="B476" s="35">
        <v>44.2</v>
      </c>
      <c r="C476" s="3">
        <v>50</v>
      </c>
      <c r="D476" s="21">
        <v>0.884</v>
      </c>
      <c r="E476" s="2" t="s">
        <v>502</v>
      </c>
    </row>
    <row r="477" spans="1:5" ht="12.75">
      <c r="A477" s="2" t="s">
        <v>383</v>
      </c>
      <c r="B477" s="35">
        <v>44</v>
      </c>
      <c r="C477" s="3">
        <v>50</v>
      </c>
      <c r="D477" s="21">
        <v>0.88</v>
      </c>
      <c r="E477" s="2" t="s">
        <v>384</v>
      </c>
    </row>
    <row r="478" spans="1:5" ht="12.75">
      <c r="A478" s="2" t="s">
        <v>354</v>
      </c>
      <c r="B478" s="35">
        <v>44</v>
      </c>
      <c r="C478" s="3">
        <v>50</v>
      </c>
      <c r="D478" s="21">
        <v>0.88</v>
      </c>
      <c r="E478" s="2" t="s">
        <v>384</v>
      </c>
    </row>
    <row r="479" spans="1:5" ht="12.75">
      <c r="A479" s="2" t="s">
        <v>430</v>
      </c>
      <c r="B479" s="35">
        <v>43.9</v>
      </c>
      <c r="C479" s="3">
        <v>50</v>
      </c>
      <c r="D479" s="21">
        <v>0.878</v>
      </c>
      <c r="E479" s="2" t="s">
        <v>433</v>
      </c>
    </row>
    <row r="480" spans="1:5" ht="12.75">
      <c r="A480" s="2" t="s">
        <v>549</v>
      </c>
      <c r="B480" s="35">
        <v>43.9</v>
      </c>
      <c r="C480" s="3">
        <v>50</v>
      </c>
      <c r="D480" s="21">
        <v>0.878</v>
      </c>
      <c r="E480" s="2" t="s">
        <v>550</v>
      </c>
    </row>
    <row r="481" spans="1:5" ht="12.75">
      <c r="A481" s="2" t="s">
        <v>354</v>
      </c>
      <c r="B481" s="35">
        <v>43.2</v>
      </c>
      <c r="C481" s="3">
        <v>50</v>
      </c>
      <c r="D481" s="21">
        <v>0.8640000000000001</v>
      </c>
      <c r="E481" s="2" t="s">
        <v>379</v>
      </c>
    </row>
    <row r="482" spans="1:5" ht="12.75">
      <c r="A482" s="2" t="s">
        <v>354</v>
      </c>
      <c r="B482" s="35">
        <v>42.9</v>
      </c>
      <c r="C482" s="3">
        <v>50</v>
      </c>
      <c r="D482" s="21">
        <v>0.858</v>
      </c>
      <c r="E482" s="2" t="s">
        <v>359</v>
      </c>
    </row>
    <row r="483" spans="1:5" ht="12.75">
      <c r="A483" s="2" t="s">
        <v>354</v>
      </c>
      <c r="B483" s="35">
        <v>42.9</v>
      </c>
      <c r="C483" s="3">
        <v>50</v>
      </c>
      <c r="D483" s="21">
        <v>0.858</v>
      </c>
      <c r="E483" s="2" t="s">
        <v>360</v>
      </c>
    </row>
    <row r="484" spans="1:5" ht="12.75">
      <c r="A484" s="2" t="s">
        <v>158</v>
      </c>
      <c r="B484" s="35">
        <v>42.8</v>
      </c>
      <c r="C484" s="3">
        <v>45</v>
      </c>
      <c r="D484" s="21">
        <v>0.951111111111111</v>
      </c>
      <c r="E484" s="2" t="s">
        <v>161</v>
      </c>
    </row>
    <row r="485" spans="1:5" ht="12.75">
      <c r="A485" s="2" t="s">
        <v>158</v>
      </c>
      <c r="B485" s="35">
        <v>42.8</v>
      </c>
      <c r="C485" s="3">
        <v>45</v>
      </c>
      <c r="D485" s="21">
        <v>0.951111111111111</v>
      </c>
      <c r="E485" s="2" t="s">
        <v>162</v>
      </c>
    </row>
    <row r="486" spans="1:5" ht="12.75">
      <c r="A486" s="2" t="s">
        <v>481</v>
      </c>
      <c r="B486" s="35">
        <v>41.9</v>
      </c>
      <c r="C486" s="3">
        <v>47</v>
      </c>
      <c r="D486" s="21">
        <v>0.8914893617021277</v>
      </c>
      <c r="E486" s="2" t="s">
        <v>490</v>
      </c>
    </row>
    <row r="487" spans="1:5" ht="12.75">
      <c r="A487" s="2" t="s">
        <v>690</v>
      </c>
      <c r="B487" s="35">
        <v>41.5</v>
      </c>
      <c r="C487" s="3">
        <v>46</v>
      </c>
      <c r="D487" s="21">
        <v>0.9021739130434783</v>
      </c>
      <c r="E487" s="2" t="s">
        <v>54</v>
      </c>
    </row>
    <row r="488" spans="1:5" ht="12.75">
      <c r="A488" s="2" t="s">
        <v>599</v>
      </c>
      <c r="B488" s="35">
        <v>40.5</v>
      </c>
      <c r="C488" s="3">
        <v>43</v>
      </c>
      <c r="D488" s="21">
        <v>0.9418604651162791</v>
      </c>
      <c r="E488" s="2" t="s">
        <v>754</v>
      </c>
    </row>
    <row r="489" spans="1:5" ht="12.75">
      <c r="A489" s="2" t="s">
        <v>94</v>
      </c>
      <c r="B489" s="35">
        <v>39.8</v>
      </c>
      <c r="C489" s="3">
        <v>42</v>
      </c>
      <c r="D489" s="21">
        <v>0.9476190476190476</v>
      </c>
      <c r="E489" s="2" t="s">
        <v>148</v>
      </c>
    </row>
    <row r="490" spans="1:5" ht="12.75">
      <c r="A490" s="2" t="s">
        <v>354</v>
      </c>
      <c r="B490" s="35">
        <v>39.7</v>
      </c>
      <c r="C490" s="3">
        <v>45</v>
      </c>
      <c r="D490" s="21">
        <v>0.8822222222222222</v>
      </c>
      <c r="E490" s="2" t="s">
        <v>395</v>
      </c>
    </row>
    <row r="491" spans="1:5" ht="12.75">
      <c r="A491" s="2" t="s">
        <v>354</v>
      </c>
      <c r="B491" s="35">
        <v>39.7</v>
      </c>
      <c r="C491" s="3">
        <v>45</v>
      </c>
      <c r="D491" s="21">
        <v>0.8822222222222222</v>
      </c>
      <c r="E491" s="2" t="s">
        <v>396</v>
      </c>
    </row>
    <row r="492" spans="1:5" ht="12.75">
      <c r="A492" s="2" t="s">
        <v>216</v>
      </c>
      <c r="B492" s="35">
        <v>39.7</v>
      </c>
      <c r="C492" s="3">
        <v>45</v>
      </c>
      <c r="D492" s="21">
        <v>0.8822222222222222</v>
      </c>
      <c r="E492" s="2" t="s">
        <v>497</v>
      </c>
    </row>
    <row r="493" spans="1:5" ht="12.75">
      <c r="A493" s="2" t="s">
        <v>216</v>
      </c>
      <c r="B493" s="35">
        <v>39.7</v>
      </c>
      <c r="C493" s="3">
        <v>45</v>
      </c>
      <c r="D493" s="21">
        <v>0.8822222222222222</v>
      </c>
      <c r="E493" s="2" t="s">
        <v>498</v>
      </c>
    </row>
    <row r="494" spans="1:5" ht="12.75">
      <c r="A494" s="2" t="s">
        <v>354</v>
      </c>
      <c r="B494" s="35">
        <v>38.8</v>
      </c>
      <c r="C494" s="3">
        <v>45</v>
      </c>
      <c r="D494" s="21">
        <v>0.8622222222222221</v>
      </c>
      <c r="E494" s="2" t="s">
        <v>374</v>
      </c>
    </row>
    <row r="495" spans="1:5" ht="12.75">
      <c r="A495" s="2" t="s">
        <v>354</v>
      </c>
      <c r="B495" s="35">
        <v>38.6</v>
      </c>
      <c r="C495" s="3">
        <v>45</v>
      </c>
      <c r="D495" s="21">
        <v>0.8577777777777779</v>
      </c>
      <c r="E495" s="2" t="s">
        <v>357</v>
      </c>
    </row>
    <row r="496" spans="1:5" ht="12.75">
      <c r="A496" s="2" t="s">
        <v>354</v>
      </c>
      <c r="B496" s="35">
        <v>38.6</v>
      </c>
      <c r="C496" s="3">
        <v>45</v>
      </c>
      <c r="D496" s="21">
        <v>0.8577777777777779</v>
      </c>
      <c r="E496" s="2" t="s">
        <v>358</v>
      </c>
    </row>
    <row r="497" spans="1:5" ht="12.75">
      <c r="A497" s="2" t="s">
        <v>154</v>
      </c>
      <c r="B497" s="35">
        <v>38.4</v>
      </c>
      <c r="C497" s="3">
        <v>40</v>
      </c>
      <c r="D497" s="21">
        <v>0.96</v>
      </c>
      <c r="E497" s="2" t="s">
        <v>156</v>
      </c>
    </row>
    <row r="498" spans="1:5" ht="12.75">
      <c r="A498" s="2" t="s">
        <v>157</v>
      </c>
      <c r="B498" s="35">
        <v>38.4</v>
      </c>
      <c r="C498" s="3">
        <v>40</v>
      </c>
      <c r="D498" s="21">
        <v>0.96</v>
      </c>
      <c r="E498" s="2" t="s">
        <v>156</v>
      </c>
    </row>
    <row r="499" spans="1:5" ht="12.75">
      <c r="A499" s="2" t="s">
        <v>158</v>
      </c>
      <c r="B499" s="35">
        <v>38</v>
      </c>
      <c r="C499" s="3">
        <v>40</v>
      </c>
      <c r="D499" s="21">
        <v>0.95</v>
      </c>
      <c r="E499" s="2" t="s">
        <v>159</v>
      </c>
    </row>
    <row r="500" spans="1:5" ht="12.75">
      <c r="A500" s="2" t="s">
        <v>158</v>
      </c>
      <c r="B500" s="35">
        <v>38</v>
      </c>
      <c r="C500" s="3">
        <v>40</v>
      </c>
      <c r="D500" s="21">
        <v>0.95</v>
      </c>
      <c r="E500" s="2" t="s">
        <v>160</v>
      </c>
    </row>
    <row r="501" spans="1:5" ht="12.75">
      <c r="A501" s="2" t="s">
        <v>94</v>
      </c>
      <c r="B501" s="35">
        <v>36.9</v>
      </c>
      <c r="C501" s="3">
        <v>39</v>
      </c>
      <c r="D501" s="21">
        <v>0.9461538461538461</v>
      </c>
      <c r="E501" s="2" t="s">
        <v>120</v>
      </c>
    </row>
    <row r="502" spans="1:5" ht="12.75">
      <c r="A502" s="2" t="s">
        <v>675</v>
      </c>
      <c r="B502" s="35">
        <v>35.3</v>
      </c>
      <c r="C502" s="3">
        <v>40</v>
      </c>
      <c r="D502" s="21">
        <v>0.8825</v>
      </c>
      <c r="E502" s="2" t="s">
        <v>683</v>
      </c>
    </row>
    <row r="503" spans="1:5" ht="12.75">
      <c r="A503" s="2" t="s">
        <v>430</v>
      </c>
      <c r="B503" s="35">
        <v>35.1</v>
      </c>
      <c r="C503" s="3">
        <v>40</v>
      </c>
      <c r="D503" s="21">
        <v>0.8775</v>
      </c>
      <c r="E503" s="2" t="s">
        <v>432</v>
      </c>
    </row>
    <row r="504" spans="1:5" ht="12.75">
      <c r="A504" s="2" t="s">
        <v>549</v>
      </c>
      <c r="B504" s="35">
        <v>34.8</v>
      </c>
      <c r="C504" s="3">
        <v>39</v>
      </c>
      <c r="D504" s="21">
        <v>0.8923076923076922</v>
      </c>
      <c r="E504" s="2" t="s">
        <v>561</v>
      </c>
    </row>
    <row r="505" spans="1:5" ht="12.75">
      <c r="A505" s="2" t="s">
        <v>549</v>
      </c>
      <c r="B505" s="35">
        <v>34.8</v>
      </c>
      <c r="C505" s="3">
        <v>39</v>
      </c>
      <c r="D505" s="21">
        <v>0.8923076923076922</v>
      </c>
      <c r="E505" s="2" t="s">
        <v>562</v>
      </c>
    </row>
    <row r="506" spans="1:5" ht="12.75">
      <c r="A506" s="2" t="s">
        <v>521</v>
      </c>
      <c r="B506" s="35">
        <v>32.2</v>
      </c>
      <c r="C506" s="3">
        <v>36</v>
      </c>
      <c r="D506" s="21">
        <v>0.8944444444444445</v>
      </c>
      <c r="E506" s="2" t="s">
        <v>531</v>
      </c>
    </row>
    <row r="507" spans="1:5" ht="12.75">
      <c r="A507" s="2" t="s">
        <v>675</v>
      </c>
      <c r="B507" s="35">
        <v>31.7</v>
      </c>
      <c r="C507" s="3">
        <v>38</v>
      </c>
      <c r="D507" s="21">
        <v>0.8342105263157894</v>
      </c>
      <c r="E507" s="2" t="s">
        <v>676</v>
      </c>
    </row>
    <row r="508" spans="1:5" ht="12.75">
      <c r="A508" s="2" t="s">
        <v>94</v>
      </c>
      <c r="B508" s="35">
        <v>30.3</v>
      </c>
      <c r="C508" s="3">
        <v>32</v>
      </c>
      <c r="D508" s="21">
        <v>0.946875</v>
      </c>
      <c r="E508" s="2" t="s">
        <v>130</v>
      </c>
    </row>
    <row r="509" spans="1:5" ht="12.75">
      <c r="A509" s="2" t="s">
        <v>94</v>
      </c>
      <c r="B509" s="35">
        <v>29.3</v>
      </c>
      <c r="C509" s="3">
        <v>31</v>
      </c>
      <c r="D509" s="21">
        <v>0.9451612903225807</v>
      </c>
      <c r="E509" s="2" t="s">
        <v>115</v>
      </c>
    </row>
    <row r="510" spans="1:5" ht="12.75">
      <c r="A510" s="2" t="s">
        <v>154</v>
      </c>
      <c r="B510" s="35">
        <v>28.8</v>
      </c>
      <c r="C510" s="3">
        <v>30</v>
      </c>
      <c r="D510" s="21">
        <v>0.96</v>
      </c>
      <c r="E510" s="2" t="s">
        <v>155</v>
      </c>
    </row>
    <row r="511" spans="1:5" ht="12.75">
      <c r="A511" s="2" t="s">
        <v>157</v>
      </c>
      <c r="B511" s="35">
        <v>28.8</v>
      </c>
      <c r="C511" s="3">
        <v>30</v>
      </c>
      <c r="D511" s="21">
        <v>0.96</v>
      </c>
      <c r="E511" s="2" t="s">
        <v>155</v>
      </c>
    </row>
    <row r="512" spans="1:5" ht="12.75">
      <c r="A512" s="2" t="s">
        <v>94</v>
      </c>
      <c r="B512" s="35">
        <v>27.5</v>
      </c>
      <c r="C512" s="3">
        <v>29</v>
      </c>
      <c r="D512" s="21">
        <v>0.9482758620689655</v>
      </c>
      <c r="E512" s="2" t="s">
        <v>149</v>
      </c>
    </row>
    <row r="513" spans="1:5" ht="12.75">
      <c r="A513" s="2" t="s">
        <v>94</v>
      </c>
      <c r="B513" s="35">
        <v>26.9</v>
      </c>
      <c r="C513" s="3">
        <v>29</v>
      </c>
      <c r="D513" s="21">
        <v>0.9275862068965517</v>
      </c>
      <c r="E513" s="2" t="s">
        <v>114</v>
      </c>
    </row>
    <row r="514" spans="1:5" ht="12.75">
      <c r="A514" s="2" t="s">
        <v>481</v>
      </c>
      <c r="B514" s="35">
        <v>26.7</v>
      </c>
      <c r="C514" s="3">
        <v>30</v>
      </c>
      <c r="D514" s="21">
        <v>0.89</v>
      </c>
      <c r="E514" s="2" t="s">
        <v>486</v>
      </c>
    </row>
    <row r="515" spans="1:5" ht="12.75">
      <c r="A515" s="2" t="s">
        <v>354</v>
      </c>
      <c r="B515" s="35">
        <v>26.5</v>
      </c>
      <c r="C515" s="3">
        <v>30</v>
      </c>
      <c r="D515" s="21">
        <v>0.8833333333333333</v>
      </c>
      <c r="E515" s="2" t="s">
        <v>401</v>
      </c>
    </row>
    <row r="516" spans="1:5" ht="12.75">
      <c r="A516" s="2" t="s">
        <v>354</v>
      </c>
      <c r="B516" s="35">
        <v>26.5</v>
      </c>
      <c r="C516" s="3">
        <v>30</v>
      </c>
      <c r="D516" s="21">
        <v>0.8833333333333333</v>
      </c>
      <c r="E516" s="2" t="s">
        <v>402</v>
      </c>
    </row>
    <row r="517" spans="1:5" ht="12.75">
      <c r="A517" s="2" t="s">
        <v>216</v>
      </c>
      <c r="B517" s="35">
        <v>26.5</v>
      </c>
      <c r="C517" s="3">
        <v>30</v>
      </c>
      <c r="D517" s="21">
        <v>0.8833333333333333</v>
      </c>
      <c r="E517" s="2" t="s">
        <v>499</v>
      </c>
    </row>
    <row r="518" spans="1:5" ht="12.75">
      <c r="A518" s="2" t="s">
        <v>216</v>
      </c>
      <c r="B518" s="35">
        <v>26.5</v>
      </c>
      <c r="C518" s="3">
        <v>30</v>
      </c>
      <c r="D518" s="21">
        <v>0.8833333333333333</v>
      </c>
      <c r="E518" s="2" t="s">
        <v>500</v>
      </c>
    </row>
    <row r="519" spans="1:5" ht="12.75">
      <c r="A519" s="2" t="s">
        <v>430</v>
      </c>
      <c r="B519" s="35">
        <v>26.3</v>
      </c>
      <c r="C519" s="3">
        <v>30</v>
      </c>
      <c r="D519" s="21">
        <v>0.8766666666666667</v>
      </c>
      <c r="E519" s="2" t="s">
        <v>431</v>
      </c>
    </row>
    <row r="520" spans="1:5" ht="12.75">
      <c r="A520" s="2" t="s">
        <v>481</v>
      </c>
      <c r="B520" s="35">
        <v>24.9</v>
      </c>
      <c r="C520" s="3">
        <v>28</v>
      </c>
      <c r="D520" s="21">
        <v>0.8892857142857142</v>
      </c>
      <c r="E520" s="2" t="s">
        <v>484</v>
      </c>
    </row>
    <row r="521" spans="1:5" ht="12.75">
      <c r="A521" s="2" t="s">
        <v>481</v>
      </c>
      <c r="B521" s="35">
        <v>22.2</v>
      </c>
      <c r="C521" s="3">
        <v>25</v>
      </c>
      <c r="D521" s="21">
        <v>0.888</v>
      </c>
      <c r="E521" s="2" t="s">
        <v>482</v>
      </c>
    </row>
    <row r="522" spans="1:5" ht="12.75">
      <c r="A522" s="2" t="s">
        <v>94</v>
      </c>
      <c r="B522" s="35">
        <v>15.7</v>
      </c>
      <c r="C522" s="3">
        <v>17</v>
      </c>
      <c r="D522" s="21">
        <v>0.9235294117647058</v>
      </c>
      <c r="E522" s="2" t="s">
        <v>101</v>
      </c>
    </row>
    <row r="523" spans="1:5" ht="12.75">
      <c r="A523" s="2" t="s">
        <v>94</v>
      </c>
      <c r="B523" s="35">
        <v>13.9</v>
      </c>
      <c r="C523" s="3">
        <v>15</v>
      </c>
      <c r="D523" s="21">
        <v>0.9266666666666666</v>
      </c>
      <c r="E523" s="2" t="s">
        <v>113</v>
      </c>
    </row>
    <row r="524" spans="1:5" ht="12.75">
      <c r="A524" s="2" t="s">
        <v>426</v>
      </c>
      <c r="B524" s="35">
        <v>11.4</v>
      </c>
      <c r="C524" s="3">
        <v>13.3</v>
      </c>
      <c r="D524" s="21">
        <v>0.8571428571428571</v>
      </c>
      <c r="E524" s="2" t="s">
        <v>428</v>
      </c>
    </row>
    <row r="525" spans="1:5" ht="12.75">
      <c r="A525" s="2" t="s">
        <v>426</v>
      </c>
      <c r="B525" s="35">
        <v>11</v>
      </c>
      <c r="C525" s="3">
        <v>12.2</v>
      </c>
      <c r="D525" s="21">
        <v>0.9016393442622951</v>
      </c>
      <c r="E525" s="2" t="s">
        <v>719</v>
      </c>
    </row>
    <row r="526" spans="1:5" ht="12.75">
      <c r="A526" s="2" t="s">
        <v>426</v>
      </c>
      <c r="B526" s="35">
        <v>11</v>
      </c>
      <c r="C526" s="3">
        <v>12.2</v>
      </c>
      <c r="D526" s="21">
        <v>0.9016393442622951</v>
      </c>
      <c r="E526" s="2" t="s">
        <v>720</v>
      </c>
    </row>
    <row r="527" spans="1:5" ht="12.75">
      <c r="A527" s="2" t="s">
        <v>426</v>
      </c>
      <c r="B527" s="35">
        <v>10.9</v>
      </c>
      <c r="C527" s="3">
        <v>12.7</v>
      </c>
      <c r="D527" s="21">
        <v>0.8582677165354331</v>
      </c>
      <c r="E527" s="2" t="s">
        <v>429</v>
      </c>
    </row>
    <row r="528" spans="1:5" ht="12.75">
      <c r="A528" s="2" t="s">
        <v>426</v>
      </c>
      <c r="B528" s="35">
        <v>10.8</v>
      </c>
      <c r="C528" s="3">
        <v>12</v>
      </c>
      <c r="D528" s="21">
        <v>0.9</v>
      </c>
      <c r="E528" s="2" t="s">
        <v>718</v>
      </c>
    </row>
    <row r="529" spans="1:5" ht="12.75">
      <c r="A529" s="2" t="s">
        <v>426</v>
      </c>
      <c r="B529" s="35">
        <v>10.7</v>
      </c>
      <c r="C529" s="3">
        <v>11.8</v>
      </c>
      <c r="D529" s="21">
        <v>0.9067796610169491</v>
      </c>
      <c r="E529" s="2" t="s">
        <v>722</v>
      </c>
    </row>
    <row r="530" spans="1:5" ht="12.75">
      <c r="A530" s="2" t="s">
        <v>426</v>
      </c>
      <c r="B530" s="35">
        <v>10.5</v>
      </c>
      <c r="C530" s="3">
        <v>11.6</v>
      </c>
      <c r="D530" s="21">
        <v>0.9051724137931034</v>
      </c>
      <c r="E530" s="2" t="s">
        <v>721</v>
      </c>
    </row>
    <row r="531" spans="1:5" ht="12.75">
      <c r="A531" s="2" t="s">
        <v>426</v>
      </c>
      <c r="B531" s="35">
        <v>10.2</v>
      </c>
      <c r="C531" s="3">
        <v>11.9</v>
      </c>
      <c r="D531" s="21">
        <v>0.8571428571428571</v>
      </c>
      <c r="E531" s="2" t="s">
        <v>427</v>
      </c>
    </row>
    <row r="532" spans="1:5" ht="12.75">
      <c r="A532" s="2" t="s">
        <v>426</v>
      </c>
      <c r="B532" s="35">
        <v>9.9</v>
      </c>
      <c r="C532" s="3">
        <v>11</v>
      </c>
      <c r="D532" s="21">
        <v>0.9</v>
      </c>
      <c r="E532" s="2" t="s">
        <v>717</v>
      </c>
    </row>
  </sheetData>
  <sheetProtection sheet="1" objects="1" scenarios="1"/>
  <conditionalFormatting sqref="D2:D532">
    <cfRule type="cellIs" priority="1" dxfId="0" operator="greaterThan" stopIfTrue="1">
      <formula>0.9</formula>
    </cfRule>
  </conditionalFormatting>
  <printOptions/>
  <pageMargins left="0.5" right="0.25" top="0.25" bottom="0.25" header="0.5" footer="0.5"/>
  <pageSetup fitToHeight="10" fitToWidth="1"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Lloyd Dinkelspiel</dc:creator>
  <cp:keywords/>
  <dc:description/>
  <cp:lastModifiedBy>Datahunt</cp:lastModifiedBy>
  <cp:lastPrinted>2006-04-30T13:05:16Z</cp:lastPrinted>
  <dcterms:created xsi:type="dcterms:W3CDTF">2006-04-02T13:58:15Z</dcterms:created>
  <dcterms:modified xsi:type="dcterms:W3CDTF">2009-12-30T20:53:14Z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